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gerio.marcassa\Desktop\FILIAL CURITIBA\ADIANTAMENTOS\"/>
    </mc:Choice>
  </mc:AlternateContent>
  <xr:revisionPtr revIDLastSave="0" documentId="8_{29E8A39B-4975-C540-9718-71006EB77122}" xr6:coauthVersionLast="47" xr6:coauthVersionMax="47" xr10:uidLastSave="{00000000-0000-0000-0000-000000000000}"/>
  <bookViews>
    <workbookView xWindow="-120" yWindow="-120" windowWidth="29040" windowHeight="15840" xr2:uid="{7606FC7B-22E6-4AAF-8CBD-4DD1D98BE7D6}"/>
  </bookViews>
  <sheets>
    <sheet name="CUSTOS E ADTOS - EQUIPE VOLANTE" sheetId="1" r:id="rId1"/>
    <sheet name="CUSTOS E ADTOS - SUPERVISÃO-FIL" sheetId="2" r:id="rId2"/>
    <sheet name="RESUMO DE ADIANTAMENTOS MÊS" sheetId="3" r:id="rId3"/>
  </sheets>
  <definedNames>
    <definedName name="_xlnm.Print_Area" localSheetId="0">'CUSTOS E ADTOS - EQUIPE VOLANTE'!$A$1:$G$54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3" l="1"/>
  <c r="E8" i="3"/>
  <c r="C8" i="3"/>
  <c r="G62" i="2"/>
  <c r="F27" i="2"/>
  <c r="F3" i="2"/>
  <c r="F59" i="2"/>
  <c r="F44" i="2"/>
  <c r="F54" i="1"/>
  <c r="E51" i="1"/>
  <c r="F37" i="1"/>
  <c r="E37" i="1"/>
  <c r="E27" i="1"/>
  <c r="F17" i="1"/>
  <c r="E17" i="1"/>
  <c r="E3" i="1"/>
</calcChain>
</file>

<file path=xl/sharedStrings.xml><?xml version="1.0" encoding="utf-8"?>
<sst xmlns="http://schemas.openxmlformats.org/spreadsheetml/2006/main" count="142" uniqueCount="108">
  <si>
    <t>Cidades</t>
  </si>
  <si>
    <t>Blumenau</t>
  </si>
  <si>
    <t>Balneário Camboriú</t>
  </si>
  <si>
    <t>Itajaí</t>
  </si>
  <si>
    <t>Brusque</t>
  </si>
  <si>
    <t>Rio do Sul</t>
  </si>
  <si>
    <t>Indaial</t>
  </si>
  <si>
    <t>Timbó</t>
  </si>
  <si>
    <t>Data Prevista do Atendimento</t>
  </si>
  <si>
    <t>Canoinhas</t>
  </si>
  <si>
    <t>Mafra</t>
  </si>
  <si>
    <t>São Bento do Sul</t>
  </si>
  <si>
    <t>Joinville</t>
  </si>
  <si>
    <r>
      <rPr>
        <b/>
        <sz val="10"/>
        <rFont val="Arial MT"/>
        <family val="2"/>
      </rPr>
      <t>Caçador</t>
    </r>
  </si>
  <si>
    <r>
      <rPr>
        <b/>
        <sz val="10"/>
        <rFont val="Arial MT"/>
        <family val="2"/>
      </rPr>
      <t>Videira</t>
    </r>
  </si>
  <si>
    <r>
      <rPr>
        <b/>
        <sz val="10"/>
        <rFont val="Arial MT"/>
        <family val="2"/>
      </rPr>
      <t>Fraiburgo</t>
    </r>
  </si>
  <si>
    <r>
      <rPr>
        <b/>
        <sz val="10"/>
        <rFont val="Arial MT"/>
        <family val="2"/>
      </rPr>
      <t>Curitibanos</t>
    </r>
  </si>
  <si>
    <t>OBSERVAÇÕES</t>
  </si>
  <si>
    <t>Lages</t>
  </si>
  <si>
    <t>Davita Curitiba - Novo Mundo</t>
  </si>
  <si>
    <t>Davita Curitiba - Cajuru</t>
  </si>
  <si>
    <t>Davita Curitiba - Vila Izabel</t>
  </si>
  <si>
    <t>Videira</t>
  </si>
  <si>
    <t>CUSTOS PREVISTOS</t>
  </si>
  <si>
    <t>VALOR PREVISTO</t>
  </si>
  <si>
    <t>GASOLINA 150,00, ALIMENTAÇÃO 80,00 E HOTEL 150,00</t>
  </si>
  <si>
    <t>ALIMENTAÇÃO 80,00 E HOTEL 150,00</t>
  </si>
  <si>
    <t>GASOLINA 100,00 E ALIMENTAÇÃO</t>
  </si>
  <si>
    <t>PREVISOES DE CUSTO SEMANAL</t>
  </si>
  <si>
    <t>ADTO A SER REALIZADO EM COM ADICIONAL DE CUSTOS IMPREVISTOS (200,00)</t>
  </si>
  <si>
    <t>GASOLINA 200,00, ALIMENTAÇÃO 80,00 E HOTEL 150,00</t>
  </si>
  <si>
    <t xml:space="preserve">ALIMENTAÇÃO 80,00 </t>
  </si>
  <si>
    <t>ALIMENTAÇÃO</t>
  </si>
  <si>
    <t>2 DIAS - HOTEL 300,00 , ALIMENTAÇÃO 160,00 E GASOLINA 100,00</t>
  </si>
  <si>
    <t>ALIMENTAÇÃO 80,00 E GASOLINA 100,00</t>
  </si>
  <si>
    <t>02 DIAS - HOTEL 300,00, ALIMENTAÇÃO 160,00 E GASOLINA 200,00</t>
  </si>
  <si>
    <t>HOTEL 150,00 GASOLINA 100,00 E ALIMENTAÇÃO 80,00</t>
  </si>
  <si>
    <t>HOTEL 150,00  E ALIMENTAÇÃO 80,00</t>
  </si>
  <si>
    <t>02 DIAS - HOTEL 150,00, ALIMENTAÇÃO 160,00 E GASOLINA 200,00</t>
  </si>
  <si>
    <t>TOTAL DE ADIANTAMENTO E CUSTOS PREVISOS PARA REALIZAÇÃO DO TRT SC E JARDINAGENS DAVITA CURITIBA</t>
  </si>
  <si>
    <t>PROGRAMAÇÕES ADITAMENTOS FILIAL CURITIBA - OUTUBRO/2023</t>
  </si>
  <si>
    <t>PIX 1 TELEFONE      41-98843-7744 DATA 02/10/2023</t>
  </si>
  <si>
    <t xml:space="preserve">DADOS PARA PIX - CONTA BANCO VOTORANTIN </t>
  </si>
  <si>
    <t>NOTA: COM ESTE CONTROLE DE DEPÓSITOS DE ADIANTAMENTO DE DESPESAS DEVIAGENS SENDO REALIZADOS NESTA CONTA, TEREMOS CONDIÇÕES DE ACOMPANHAR CUSTOS DIARIAMENTE, ALÉM DE  CONFERENCIAS TEREMOS CONDIÇÕES DE CONCILIAÇÕES.</t>
  </si>
  <si>
    <t>Jaraguá do Sul</t>
  </si>
  <si>
    <t>Diesel 400,00  Alimentação 80,00</t>
  </si>
  <si>
    <t>Serilon CD Curitiba</t>
  </si>
  <si>
    <t>Serilon Loja Hauer</t>
  </si>
  <si>
    <t>Davita Vila Izabel</t>
  </si>
  <si>
    <t>Davita Cajuru</t>
  </si>
  <si>
    <t>Sem custo</t>
  </si>
  <si>
    <t>Davita Novo Mundo</t>
  </si>
  <si>
    <t>Davita Campo Largo</t>
  </si>
  <si>
    <t>Davita Araucária</t>
  </si>
  <si>
    <t>Carregar para SC</t>
  </si>
  <si>
    <t>TRT JOINVILLE</t>
  </si>
  <si>
    <t>AGU JOINVILLE</t>
  </si>
  <si>
    <t>MPF JOINVILLE</t>
  </si>
  <si>
    <t>TRT ITAJAI</t>
  </si>
  <si>
    <t>TRT BRUSQUE</t>
  </si>
  <si>
    <t>NESTE DIA DEIXARÁ COM EDSON DA EQUIPE VOLANTRE MATERIAIS DO TRT: ITAPEMA, BALNEÁRIO, LAGES, RIO DO SUL</t>
  </si>
  <si>
    <t>Diesel 200,00 + Alimentação 80,00 + Hotel 150,00</t>
  </si>
  <si>
    <t>AGU BLUMENAU</t>
  </si>
  <si>
    <t>TRT 2ª VARA BLUMENAU</t>
  </si>
  <si>
    <t>SEGECEM BLUMENAU</t>
  </si>
  <si>
    <t>INDAIAL</t>
  </si>
  <si>
    <t xml:space="preserve">Diesel 200,00 + Alimentação 80,00 </t>
  </si>
  <si>
    <t>ADTO A SER REALIZADO EM COM ADICIONAL DE CUSTOS IMPREVISTOS (500,00) COMPLEMENTO MATERIAIS, EPIS E ADTO DE BENEFICIOS</t>
  </si>
  <si>
    <t>IFRS PORTO ALEGRE</t>
  </si>
  <si>
    <t>AGU SEDE PORTO ALEGRE</t>
  </si>
  <si>
    <t>AGU PRF4 PORTO ALEGRE</t>
  </si>
  <si>
    <t>O BOTICÁRIO PORTO ALEGRE</t>
  </si>
  <si>
    <t>AGU SANTA CRUZ DO SUL</t>
  </si>
  <si>
    <t>AGU SANTA MARIA</t>
  </si>
  <si>
    <t>AGU SANTO ANGELO</t>
  </si>
  <si>
    <t>AGU PASSO FUNDO</t>
  </si>
  <si>
    <t>AGU CAXIAS DO SUL</t>
  </si>
  <si>
    <t>MPF FLORIANÓPOLIS</t>
  </si>
  <si>
    <t>AGU PF FLORIANÓPOLIS</t>
  </si>
  <si>
    <t>AGU PU FLORIANÓPOLIS</t>
  </si>
  <si>
    <t>NESTE DIA EDSON DA VOLANTE ESTARÁ EM CURITIBA E CARREGARÁ MATERIAIS TRT CURITIBANOS,  VIDEIRA E CAÇADOR</t>
  </si>
  <si>
    <t>Diesel 400,00 + Alimentação 80,00 + Hotel 150,00</t>
  </si>
  <si>
    <t xml:space="preserve">Diesel 400,00 + Alimentação 80,00 </t>
  </si>
  <si>
    <t>Carregamento, Troca Óleo Expert e demandas Curitiba</t>
  </si>
  <si>
    <t>Troca de óleo e Filtros</t>
  </si>
  <si>
    <t>RECOLHIMENTO DE EQUIPAMENTOS, FERRAMENTOS E UTENSILIOS - DESMOBILIZAÇÃO ENCERRAMENTO CONTRATO</t>
  </si>
  <si>
    <t>Semana sob Demanda para Supervisor Nilton -</t>
  </si>
  <si>
    <t>Depesas não previstas administrativas com Compra EPI, Materiais, digitalizações</t>
  </si>
  <si>
    <t>DESPESaS PARA 02 COLABORADORES Diesel 400,00 + Alimentação 160,00 + Hotel 300,00</t>
  </si>
  <si>
    <t>Semana sob Demanda para Supervisor Nilton - Colaborador 150 horas mês - Conforme apuração banco de horas da viagens realizadas</t>
  </si>
  <si>
    <t>TOTAL DE ADIANTAMENTO E CUSTOS PREVISTOS PARA REALIZAÇÃO DE DEMANDAS TRT SC, AGU SC, AGU RS, O COTICARIO PORTO ALEGRE, IFRS PORTO ALEGRE, MPF FLORIANÓPOLIS E MPF JOINVILLE</t>
  </si>
  <si>
    <t>PIX 1 EMAIL: rogeriomarcassa@hotmail.com DATA 02/10/2023</t>
  </si>
  <si>
    <t>DADOS PARA PIX - CONTA BANCO BRASILCARD</t>
  </si>
  <si>
    <t>PIX 2 EMAIL: rogeriomarcassa@hotmail.com DATA 09/10/2023</t>
  </si>
  <si>
    <t>PIX 3 TELEFONE      41-98843-7744 DATA 16/10/2023</t>
  </si>
  <si>
    <t>PIX 3 EMAIL: rogeriomarcassa@hotmail.com DATA 16/10/2023</t>
  </si>
  <si>
    <t>PIX 4 EMAIL: rogeriomarcassa@hotmail.com DATA 23/10/2023</t>
  </si>
  <si>
    <t>PIX 2 TELEFONE      41-98843-7744 DATA 09/10/2023</t>
  </si>
  <si>
    <t>PIX 4 TELEFONE      41-98843-7744 DATA 23/10/2023</t>
  </si>
  <si>
    <t>PIX 5 TELEFONE      41-98843-7744 DATA 30/10/2023</t>
  </si>
  <si>
    <t>PIX 5 EMAIL: rogeriomarcassa@hotmail.com DATA 30/10/2023</t>
  </si>
  <si>
    <t>PIX  EMAIL: rogeriomarcassa@hotmail.com</t>
  </si>
  <si>
    <t>PIX TELEFONE      41-98843-7744</t>
  </si>
  <si>
    <t>DATA</t>
  </si>
  <si>
    <t>BANCO VOTORANTIN -EQUIPE VOLANTE</t>
  </si>
  <si>
    <t>BRASILCARD - SUPERVISÃO - FILIAL CURITIBA</t>
  </si>
  <si>
    <t>VALOR</t>
  </si>
  <si>
    <t>VALOR2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</si>
</sst>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$&quot;\ * #,##0.00_-;\-&quot;R$&quot;\ * #,##0.00_-;_-&quot;R$&quot;\ * &quot;-&quot;??_-;_-@_-"/>
    <numFmt numFmtId="165" formatCode="[$-F800]dddd\,\ mmmm\ dd\,\ yyyy"/>
  </numFmts>
  <fonts count="22" x14ac:knownFonts="1">
    <font>
      <sz val="11"/>
      <color theme="1"/>
      <name val="Calibri"/>
      <family val="2"/>
      <scheme val="minor"/>
    </font>
    <font>
      <b/>
      <sz val="10"/>
      <name val="Arial M"/>
    </font>
    <font>
      <sz val="10"/>
      <name val="Arial M"/>
    </font>
    <font>
      <sz val="10"/>
      <color rgb="FF000000"/>
      <name val="Arial M"/>
    </font>
    <font>
      <b/>
      <sz val="10"/>
      <name val="Arial"/>
      <family val="2"/>
    </font>
    <font>
      <sz val="10"/>
      <name val="Arial MT"/>
    </font>
    <font>
      <b/>
      <sz val="10"/>
      <name val="Arial MT"/>
    </font>
    <font>
      <b/>
      <sz val="10"/>
      <name val="Arial MT"/>
      <family val="2"/>
    </font>
    <font>
      <b/>
      <u/>
      <sz val="11"/>
      <color theme="1"/>
      <name val="Calibri"/>
      <family val="2"/>
      <scheme val="minor"/>
    </font>
    <font>
      <sz val="10"/>
      <color theme="1"/>
      <name val="Arial M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22"/>
      <color rgb="FFFF0000"/>
      <name val="Calibri"/>
      <family val="2"/>
      <scheme val="minor"/>
    </font>
    <font>
      <b/>
      <u val="singleAccounting"/>
      <sz val="22"/>
      <color rgb="FFFF0000"/>
      <name val="Calibri"/>
      <family val="2"/>
      <scheme val="minor"/>
    </font>
    <font>
      <b/>
      <u val="singleAccounting"/>
      <sz val="20"/>
      <color rgb="FFFF000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0"/>
      <name val="Arial"/>
      <family val="2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189">
    <xf numFmtId="0" fontId="0" fillId="0" borderId="0" xfId="0"/>
    <xf numFmtId="0" fontId="0" fillId="0" borderId="0" xfId="0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0" fillId="0" borderId="1" xfId="0" applyNumberFormat="1" applyFont="1" applyFill="1" applyBorder="1" applyAlignment="1">
      <alignment horizontal="center" vertical="center" wrapText="1"/>
    </xf>
    <xf numFmtId="165" fontId="0" fillId="2" borderId="1" xfId="0" applyNumberFormat="1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0" fillId="0" borderId="0" xfId="0" applyAlignment="1"/>
    <xf numFmtId="165" fontId="0" fillId="0" borderId="6" xfId="0" applyNumberFormat="1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165" fontId="0" fillId="0" borderId="6" xfId="0" applyNumberForma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1" fillId="3" borderId="2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165" fontId="0" fillId="0" borderId="6" xfId="0" applyNumberFormat="1" applyFont="1" applyFill="1" applyBorder="1" applyAlignment="1">
      <alignment vertical="center" wrapText="1"/>
    </xf>
    <xf numFmtId="165" fontId="0" fillId="0" borderId="1" xfId="0" applyNumberFormat="1" applyFont="1" applyFill="1" applyBorder="1" applyAlignment="1">
      <alignment vertical="center" wrapText="1"/>
    </xf>
    <xf numFmtId="165" fontId="8" fillId="2" borderId="6" xfId="0" applyNumberFormat="1" applyFont="1" applyFill="1" applyBorder="1" applyAlignment="1">
      <alignment horizontal="center" vertical="center"/>
    </xf>
    <xf numFmtId="0" fontId="0" fillId="0" borderId="1" xfId="0" applyBorder="1"/>
    <xf numFmtId="0" fontId="21" fillId="4" borderId="32" xfId="0" applyFont="1" applyFill="1" applyBorder="1" applyAlignment="1">
      <alignment horizontal="center"/>
    </xf>
    <xf numFmtId="0" fontId="21" fillId="4" borderId="1" xfId="0" applyFont="1" applyFill="1" applyBorder="1"/>
    <xf numFmtId="164" fontId="21" fillId="4" borderId="1" xfId="1" applyFont="1" applyFill="1" applyBorder="1"/>
    <xf numFmtId="0" fontId="21" fillId="4" borderId="7" xfId="0" applyFont="1" applyFill="1" applyBorder="1"/>
    <xf numFmtId="164" fontId="21" fillId="4" borderId="7" xfId="1" applyFont="1" applyFill="1" applyBorder="1"/>
    <xf numFmtId="0" fontId="21" fillId="5" borderId="0" xfId="0" applyFont="1" applyFill="1"/>
    <xf numFmtId="0" fontId="21" fillId="5" borderId="1" xfId="0" applyFont="1" applyFill="1" applyBorder="1"/>
    <xf numFmtId="164" fontId="21" fillId="5" borderId="1" xfId="1" applyFont="1" applyFill="1" applyBorder="1"/>
    <xf numFmtId="0" fontId="21" fillId="5" borderId="7" xfId="0" applyFont="1" applyFill="1" applyBorder="1"/>
    <xf numFmtId="164" fontId="21" fillId="5" borderId="7" xfId="1" applyFont="1" applyFill="1" applyBorder="1"/>
    <xf numFmtId="0" fontId="10" fillId="2" borderId="0" xfId="0" applyFont="1" applyFill="1"/>
    <xf numFmtId="14" fontId="10" fillId="2" borderId="1" xfId="0" applyNumberFormat="1" applyFont="1" applyFill="1" applyBorder="1"/>
    <xf numFmtId="14" fontId="10" fillId="2" borderId="7" xfId="0" applyNumberFormat="1" applyFont="1" applyFill="1" applyBorder="1"/>
    <xf numFmtId="164" fontId="0" fillId="0" borderId="0" xfId="0" applyNumberFormat="1"/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164" fontId="1" fillId="3" borderId="26" xfId="1" applyFont="1" applyFill="1" applyBorder="1" applyAlignment="1">
      <alignment horizontal="center" vertical="center" wrapText="1"/>
    </xf>
    <xf numFmtId="164" fontId="1" fillId="3" borderId="16" xfId="1" applyFont="1" applyFill="1" applyBorder="1" applyAlignment="1">
      <alignment horizontal="center" vertical="center" wrapText="1"/>
    </xf>
    <xf numFmtId="164" fontId="14" fillId="4" borderId="2" xfId="1" applyFont="1" applyFill="1" applyBorder="1" applyAlignment="1">
      <alignment horizontal="center" vertical="center"/>
    </xf>
    <xf numFmtId="164" fontId="14" fillId="4" borderId="19" xfId="1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19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wrapText="1"/>
    </xf>
    <xf numFmtId="0" fontId="17" fillId="4" borderId="19" xfId="0" applyFont="1" applyFill="1" applyBorder="1" applyAlignment="1">
      <alignment horizontal="center" wrapText="1"/>
    </xf>
    <xf numFmtId="0" fontId="18" fillId="0" borderId="23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164" fontId="17" fillId="0" borderId="3" xfId="0" applyNumberFormat="1" applyFont="1" applyBorder="1" applyAlignment="1">
      <alignment horizontal="center"/>
    </xf>
    <xf numFmtId="164" fontId="17" fillId="0" borderId="5" xfId="0" applyNumberFormat="1" applyFont="1" applyBorder="1" applyAlignment="1">
      <alignment horizontal="center"/>
    </xf>
    <xf numFmtId="164" fontId="1" fillId="3" borderId="22" xfId="0" applyNumberFormat="1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164" fontId="16" fillId="4" borderId="2" xfId="1" applyFont="1" applyFill="1" applyBorder="1" applyAlignment="1">
      <alignment horizontal="center" vertical="center"/>
    </xf>
    <xf numFmtId="164" fontId="16" fillId="4" borderId="18" xfId="1" applyFont="1" applyFill="1" applyBorder="1" applyAlignment="1">
      <alignment horizontal="center" vertical="center"/>
    </xf>
    <xf numFmtId="164" fontId="16" fillId="4" borderId="19" xfId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165" fontId="8" fillId="3" borderId="5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164" fontId="3" fillId="2" borderId="7" xfId="1" applyFont="1" applyFill="1" applyBorder="1" applyAlignment="1">
      <alignment horizontal="center" vertical="center" wrapText="1"/>
    </xf>
    <xf numFmtId="164" fontId="3" fillId="2" borderId="9" xfId="1" applyFont="1" applyFill="1" applyBorder="1" applyAlignment="1">
      <alignment horizontal="center" vertical="center" wrapText="1"/>
    </xf>
    <xf numFmtId="164" fontId="3" fillId="2" borderId="6" xfId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164" fontId="14" fillId="4" borderId="18" xfId="1" applyFont="1" applyFill="1" applyBorder="1" applyAlignment="1">
      <alignment horizontal="center" vertical="center"/>
    </xf>
    <xf numFmtId="164" fontId="1" fillId="3" borderId="12" xfId="0" applyNumberFormat="1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164" fontId="1" fillId="3" borderId="20" xfId="0" applyNumberFormat="1" applyFont="1" applyFill="1" applyBorder="1" applyAlignment="1">
      <alignment horizontal="center" vertical="center" wrapText="1"/>
    </xf>
    <xf numFmtId="164" fontId="15" fillId="4" borderId="2" xfId="1" applyFont="1" applyFill="1" applyBorder="1" applyAlignment="1">
      <alignment horizontal="center" vertical="center"/>
    </xf>
    <xf numFmtId="164" fontId="15" fillId="4" borderId="18" xfId="1" applyFont="1" applyFill="1" applyBorder="1" applyAlignment="1">
      <alignment horizontal="center" vertical="center"/>
    </xf>
    <xf numFmtId="164" fontId="15" fillId="4" borderId="19" xfId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65" fontId="11" fillId="2" borderId="7" xfId="0" applyNumberFormat="1" applyFont="1" applyFill="1" applyBorder="1" applyAlignment="1">
      <alignment horizontal="center" vertical="center" wrapText="1"/>
    </xf>
    <xf numFmtId="165" fontId="11" fillId="2" borderId="9" xfId="0" applyNumberFormat="1" applyFont="1" applyFill="1" applyBorder="1" applyAlignment="1">
      <alignment horizontal="center" vertical="center" wrapText="1"/>
    </xf>
    <xf numFmtId="165" fontId="11" fillId="2" borderId="6" xfId="0" applyNumberFormat="1" applyFont="1" applyFill="1" applyBorder="1" applyAlignment="1">
      <alignment horizontal="center" vertical="center" wrapText="1"/>
    </xf>
    <xf numFmtId="164" fontId="2" fillId="2" borderId="14" xfId="1" applyFont="1" applyFill="1" applyBorder="1" applyAlignment="1">
      <alignment horizontal="center" vertical="center" wrapText="1"/>
    </xf>
    <xf numFmtId="164" fontId="2" fillId="2" borderId="15" xfId="1" applyFont="1" applyFill="1" applyBorder="1" applyAlignment="1">
      <alignment horizontal="center" vertical="center" wrapText="1"/>
    </xf>
    <xf numFmtId="164" fontId="2" fillId="2" borderId="16" xfId="1" applyFont="1" applyFill="1" applyBorder="1" applyAlignment="1">
      <alignment horizontal="center" vertical="center" wrapText="1"/>
    </xf>
    <xf numFmtId="164" fontId="3" fillId="0" borderId="14" xfId="1" applyFont="1" applyFill="1" applyBorder="1" applyAlignment="1">
      <alignment horizontal="center" vertical="center" wrapText="1"/>
    </xf>
    <xf numFmtId="164" fontId="3" fillId="0" borderId="16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3" fillId="0" borderId="6" xfId="1" applyFont="1" applyFill="1" applyBorder="1" applyAlignment="1">
      <alignment horizontal="center" vertical="center" wrapText="1"/>
    </xf>
    <xf numFmtId="164" fontId="3" fillId="0" borderId="1" xfId="1" applyFont="1" applyFill="1" applyBorder="1" applyAlignment="1">
      <alignment horizontal="center" vertical="center" wrapText="1"/>
    </xf>
    <xf numFmtId="164" fontId="3" fillId="0" borderId="17" xfId="1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165" fontId="0" fillId="0" borderId="1" xfId="0" applyNumberFormat="1" applyFont="1" applyFill="1" applyBorder="1" applyAlignment="1">
      <alignment horizontal="center" vertical="center" wrapText="1"/>
    </xf>
    <xf numFmtId="165" fontId="0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center" vertical="center" wrapText="1"/>
    </xf>
    <xf numFmtId="165" fontId="0" fillId="2" borderId="7" xfId="0" applyNumberForma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3" fillId="2" borderId="1" xfId="1" applyFont="1" applyFill="1" applyBorder="1" applyAlignment="1">
      <alignment horizontal="center" vertical="center" wrapText="1"/>
    </xf>
    <xf numFmtId="164" fontId="3" fillId="0" borderId="15" xfId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165" fontId="0" fillId="2" borderId="15" xfId="0" applyNumberFormat="1" applyFont="1" applyFill="1" applyBorder="1" applyAlignment="1">
      <alignment horizontal="center" vertical="center" wrapText="1"/>
    </xf>
    <xf numFmtId="165" fontId="0" fillId="2" borderId="0" xfId="0" applyNumberFormat="1" applyFont="1" applyFill="1" applyBorder="1" applyAlignment="1">
      <alignment horizontal="center" vertical="center" wrapText="1"/>
    </xf>
    <xf numFmtId="165" fontId="0" fillId="2" borderId="21" xfId="0" applyNumberFormat="1" applyFont="1" applyFill="1" applyBorder="1" applyAlignment="1">
      <alignment horizontal="center" vertical="center" wrapText="1"/>
    </xf>
    <xf numFmtId="165" fontId="0" fillId="2" borderId="16" xfId="0" applyNumberFormat="1" applyFont="1" applyFill="1" applyBorder="1" applyAlignment="1">
      <alignment horizontal="center" vertical="center" wrapText="1"/>
    </xf>
    <xf numFmtId="165" fontId="0" fillId="2" borderId="32" xfId="0" applyNumberFormat="1" applyFont="1" applyFill="1" applyBorder="1" applyAlignment="1">
      <alignment horizontal="center" vertical="center" wrapText="1"/>
    </xf>
    <xf numFmtId="165" fontId="0" fillId="2" borderId="38" xfId="0" applyNumberFormat="1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164" fontId="1" fillId="3" borderId="15" xfId="0" applyNumberFormat="1" applyFont="1" applyFill="1" applyBorder="1" applyAlignment="1">
      <alignment horizontal="center" vertical="center" wrapText="1"/>
    </xf>
    <xf numFmtId="164" fontId="1" fillId="3" borderId="35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 wrapText="1"/>
    </xf>
    <xf numFmtId="164" fontId="3" fillId="0" borderId="12" xfId="1" applyFont="1" applyFill="1" applyBorder="1" applyAlignment="1">
      <alignment horizontal="center" vertical="center" wrapText="1"/>
    </xf>
    <xf numFmtId="164" fontId="3" fillId="0" borderId="27" xfId="1" applyFont="1" applyFill="1" applyBorder="1" applyAlignment="1">
      <alignment horizontal="center" vertical="center" wrapText="1"/>
    </xf>
    <xf numFmtId="164" fontId="3" fillId="0" borderId="28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5" fontId="20" fillId="3" borderId="3" xfId="0" applyNumberFormat="1" applyFont="1" applyFill="1" applyBorder="1" applyAlignment="1">
      <alignment horizontal="center" vertical="center" wrapText="1"/>
    </xf>
    <xf numFmtId="165" fontId="20" fillId="3" borderId="4" xfId="0" applyNumberFormat="1" applyFont="1" applyFill="1" applyBorder="1" applyAlignment="1">
      <alignment horizontal="center" vertical="center" wrapText="1"/>
    </xf>
    <xf numFmtId="165" fontId="20" fillId="3" borderId="25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164" fontId="3" fillId="0" borderId="26" xfId="1" applyFont="1" applyFill="1" applyBorder="1" applyAlignment="1">
      <alignment horizontal="center" vertical="center" wrapText="1"/>
    </xf>
    <xf numFmtId="165" fontId="0" fillId="0" borderId="11" xfId="0" applyNumberFormat="1" applyFont="1" applyFill="1" applyBorder="1" applyAlignment="1">
      <alignment horizontal="center" vertical="center" wrapText="1"/>
    </xf>
    <xf numFmtId="165" fontId="0" fillId="0" borderId="9" xfId="0" applyNumberFormat="1" applyFont="1" applyFill="1" applyBorder="1" applyAlignment="1">
      <alignment horizontal="center" vertical="center" wrapText="1"/>
    </xf>
    <xf numFmtId="165" fontId="0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164" fontId="2" fillId="2" borderId="30" xfId="1" applyFont="1" applyFill="1" applyBorder="1" applyAlignment="1">
      <alignment horizontal="center" vertical="center" wrapText="1"/>
    </xf>
    <xf numFmtId="164" fontId="2" fillId="2" borderId="27" xfId="1" applyFont="1" applyFill="1" applyBorder="1" applyAlignment="1">
      <alignment horizontal="center" vertical="center" wrapText="1"/>
    </xf>
    <xf numFmtId="164" fontId="2" fillId="2" borderId="31" xfId="1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165" fontId="8" fillId="3" borderId="29" xfId="0" applyNumberFormat="1" applyFont="1" applyFill="1" applyBorder="1" applyAlignment="1">
      <alignment horizontal="center" vertical="center"/>
    </xf>
    <xf numFmtId="165" fontId="8" fillId="3" borderId="34" xfId="0" applyNumberFormat="1" applyFont="1" applyFill="1" applyBorder="1" applyAlignment="1">
      <alignment horizontal="center" vertical="center"/>
    </xf>
    <xf numFmtId="164" fontId="15" fillId="4" borderId="8" xfId="1" applyFont="1" applyFill="1" applyBorder="1" applyAlignment="1">
      <alignment horizontal="center" vertical="center"/>
    </xf>
    <xf numFmtId="164" fontId="15" fillId="4" borderId="24" xfId="1" applyFont="1" applyFill="1" applyBorder="1" applyAlignment="1">
      <alignment horizontal="center" vertical="center"/>
    </xf>
    <xf numFmtId="165" fontId="8" fillId="3" borderId="25" xfId="0" applyNumberFormat="1" applyFont="1" applyFill="1" applyBorder="1" applyAlignment="1">
      <alignment horizontal="center" vertical="center"/>
    </xf>
    <xf numFmtId="165" fontId="8" fillId="3" borderId="8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FFFF0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FFFF00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92D050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92D05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d/mm/yyyy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85725</xdr:rowOff>
    </xdr:from>
    <xdr:to>
      <xdr:col>0</xdr:col>
      <xdr:colOff>1666875</xdr:colOff>
      <xdr:row>0</xdr:row>
      <xdr:rowOff>685800</xdr:rowOff>
    </xdr:to>
    <xdr:pic>
      <xdr:nvPicPr>
        <xdr:cNvPr id="2" name="Imagem 1" descr="Descrição: Descrição: Descrição: cid:image001.png@01D5E0CF.5B8DA800">
          <a:extLst>
            <a:ext uri="{FF2B5EF4-FFF2-40B4-BE49-F238E27FC236}">
              <a16:creationId xmlns:a16="http://schemas.microsoft.com/office/drawing/2014/main" id="{91BBA769-BA67-405E-AAD7-61A92FE9C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5725"/>
          <a:ext cx="15144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85725</xdr:rowOff>
    </xdr:from>
    <xdr:to>
      <xdr:col>0</xdr:col>
      <xdr:colOff>1666875</xdr:colOff>
      <xdr:row>0</xdr:row>
      <xdr:rowOff>685800</xdr:rowOff>
    </xdr:to>
    <xdr:pic>
      <xdr:nvPicPr>
        <xdr:cNvPr id="2" name="Imagem 1" descr="Descrição: Descrição: Descrição: cid:image001.png@01D5E0CF.5B8DA800">
          <a:extLst>
            <a:ext uri="{FF2B5EF4-FFF2-40B4-BE49-F238E27FC236}">
              <a16:creationId xmlns:a16="http://schemas.microsoft.com/office/drawing/2014/main" id="{8EB1DC2A-0380-463E-8D6A-A37F7230B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5725"/>
          <a:ext cx="15144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B18BE73-73CF-4748-83F3-87BB04FA0156}" name="Tabela1" displayName="Tabela1" ref="A2:E7" totalsRowShown="0" tableBorderDxfId="5">
  <autoFilter ref="A2:E7" xr:uid="{DB18BE73-73CF-4748-83F3-87BB04FA0156}"/>
  <tableColumns count="5">
    <tableColumn id="1" xr3:uid="{AE817524-267E-4C65-8BA5-8A54D431460D}" name="DATA" dataDxfId="4"/>
    <tableColumn id="2" xr3:uid="{7E7829C8-995D-40B6-AD97-2478B28BCD7C}" name="BANCO VOTORANTIN -EQUIPE VOLANTE" dataDxfId="3"/>
    <tableColumn id="3" xr3:uid="{283C9CC0-B217-4CD5-9D90-8478C93AC432}" name="VALOR" dataDxfId="2" dataCellStyle="Moeda"/>
    <tableColumn id="4" xr3:uid="{A7A85E64-1595-49CD-A6BA-A30DE6717B14}" name="BRASILCARD - SUPERVISÃO - FILIAL CURITIBA" dataDxfId="1"/>
    <tableColumn id="5" xr3:uid="{C14ECE07-8E31-4C36-9410-B41A21A6374E}" name="VALOR2" dataDxfId="0" dataCellStyle="Moed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B3B79-22C1-4F98-9634-41EF238E3D76}">
  <sheetPr>
    <pageSetUpPr fitToPage="1"/>
  </sheetPr>
  <dimension ref="A1:G56"/>
  <sheetViews>
    <sheetView tabSelected="1" topLeftCell="D8" zoomScale="90" zoomScaleNormal="90" workbookViewId="0">
      <selection activeCell="F17" sqref="F17:F26"/>
    </sheetView>
  </sheetViews>
  <sheetFormatPr defaultRowHeight="15" x14ac:dyDescent="0.2"/>
  <cols>
    <col min="1" max="1" width="43.1796875" customWidth="1"/>
    <col min="2" max="2" width="18.4296875" style="1" customWidth="1"/>
    <col min="3" max="4" width="20.71484375" style="1" customWidth="1"/>
    <col min="5" max="5" width="20.71484375" customWidth="1"/>
    <col min="6" max="7" width="30.66796875" customWidth="1"/>
  </cols>
  <sheetData>
    <row r="1" spans="1:7" ht="60" customHeight="1" thickBot="1" x14ac:dyDescent="0.25">
      <c r="A1" s="64" t="s">
        <v>40</v>
      </c>
      <c r="B1" s="65"/>
      <c r="C1" s="65"/>
      <c r="D1" s="65"/>
      <c r="E1" s="65"/>
      <c r="F1" s="65"/>
      <c r="G1" s="65"/>
    </row>
    <row r="2" spans="1:7" ht="36.75" thickBot="1" x14ac:dyDescent="0.25">
      <c r="A2" s="3" t="s">
        <v>8</v>
      </c>
      <c r="B2" s="7" t="s">
        <v>0</v>
      </c>
      <c r="C2" s="8" t="s">
        <v>23</v>
      </c>
      <c r="D2" s="2" t="s">
        <v>24</v>
      </c>
      <c r="E2" s="14" t="s">
        <v>28</v>
      </c>
      <c r="F2" s="15" t="s">
        <v>29</v>
      </c>
      <c r="G2" s="15" t="s">
        <v>42</v>
      </c>
    </row>
    <row r="3" spans="1:7" ht="15" customHeight="1" x14ac:dyDescent="0.2">
      <c r="A3" s="97">
        <v>45201</v>
      </c>
      <c r="B3" s="105" t="s">
        <v>1</v>
      </c>
      <c r="C3" s="94" t="s">
        <v>25</v>
      </c>
      <c r="D3" s="100">
        <v>380</v>
      </c>
      <c r="E3" s="88">
        <f>D3+D6+D8+D10+D12+D14</f>
        <v>1330</v>
      </c>
      <c r="F3" s="52">
        <v>1530</v>
      </c>
      <c r="G3" s="56" t="s">
        <v>41</v>
      </c>
    </row>
    <row r="4" spans="1:7" x14ac:dyDescent="0.2">
      <c r="A4" s="98"/>
      <c r="B4" s="105"/>
      <c r="C4" s="95"/>
      <c r="D4" s="101"/>
      <c r="E4" s="89"/>
      <c r="F4" s="84"/>
      <c r="G4" s="57"/>
    </row>
    <row r="5" spans="1:7" x14ac:dyDescent="0.2">
      <c r="A5" s="99"/>
      <c r="B5" s="6" t="s">
        <v>12</v>
      </c>
      <c r="C5" s="96"/>
      <c r="D5" s="102"/>
      <c r="E5" s="89"/>
      <c r="F5" s="84"/>
      <c r="G5" s="57"/>
    </row>
    <row r="6" spans="1:7" x14ac:dyDescent="0.2">
      <c r="A6" s="113">
        <v>45202</v>
      </c>
      <c r="B6" s="114" t="s">
        <v>9</v>
      </c>
      <c r="C6" s="76" t="s">
        <v>26</v>
      </c>
      <c r="D6" s="112">
        <v>230</v>
      </c>
      <c r="E6" s="89"/>
      <c r="F6" s="84"/>
      <c r="G6" s="57"/>
    </row>
    <row r="7" spans="1:7" x14ac:dyDescent="0.2">
      <c r="A7" s="113"/>
      <c r="B7" s="114"/>
      <c r="C7" s="77"/>
      <c r="D7" s="112"/>
      <c r="E7" s="89"/>
      <c r="F7" s="84"/>
      <c r="G7" s="57"/>
    </row>
    <row r="8" spans="1:7" x14ac:dyDescent="0.2">
      <c r="A8" s="113">
        <v>45203</v>
      </c>
      <c r="B8" s="114" t="s">
        <v>10</v>
      </c>
      <c r="C8" s="76" t="s">
        <v>27</v>
      </c>
      <c r="D8" s="112">
        <v>180</v>
      </c>
      <c r="E8" s="89"/>
      <c r="F8" s="84"/>
      <c r="G8" s="57"/>
    </row>
    <row r="9" spans="1:7" x14ac:dyDescent="0.2">
      <c r="A9" s="113"/>
      <c r="B9" s="114"/>
      <c r="C9" s="77"/>
      <c r="D9" s="112"/>
      <c r="E9" s="89"/>
      <c r="F9" s="84"/>
      <c r="G9" s="57"/>
    </row>
    <row r="10" spans="1:7" ht="15" customHeight="1" x14ac:dyDescent="0.2">
      <c r="A10" s="113">
        <v>45204</v>
      </c>
      <c r="B10" s="105" t="s">
        <v>3</v>
      </c>
      <c r="C10" s="76" t="s">
        <v>27</v>
      </c>
      <c r="D10" s="112">
        <v>180</v>
      </c>
      <c r="E10" s="89"/>
      <c r="F10" s="84"/>
      <c r="G10" s="57"/>
    </row>
    <row r="11" spans="1:7" x14ac:dyDescent="0.2">
      <c r="A11" s="113"/>
      <c r="B11" s="105"/>
      <c r="C11" s="77"/>
      <c r="D11" s="112"/>
      <c r="E11" s="89"/>
      <c r="F11" s="84"/>
      <c r="G11" s="57"/>
    </row>
    <row r="12" spans="1:7" x14ac:dyDescent="0.2">
      <c r="A12" s="113">
        <v>45205</v>
      </c>
      <c r="B12" s="105" t="s">
        <v>2</v>
      </c>
      <c r="C12" s="76" t="s">
        <v>27</v>
      </c>
      <c r="D12" s="112">
        <v>180</v>
      </c>
      <c r="E12" s="89"/>
      <c r="F12" s="84"/>
      <c r="G12" s="57"/>
    </row>
    <row r="13" spans="1:7" x14ac:dyDescent="0.2">
      <c r="A13" s="113"/>
      <c r="B13" s="105"/>
      <c r="C13" s="77"/>
      <c r="D13" s="112"/>
      <c r="E13" s="89"/>
      <c r="F13" s="84"/>
      <c r="G13" s="57"/>
    </row>
    <row r="14" spans="1:7" x14ac:dyDescent="0.2">
      <c r="A14" s="113">
        <v>45206</v>
      </c>
      <c r="B14" s="118" t="s">
        <v>2</v>
      </c>
      <c r="C14" s="76" t="s">
        <v>27</v>
      </c>
      <c r="D14" s="112">
        <v>180</v>
      </c>
      <c r="E14" s="89"/>
      <c r="F14" s="84"/>
      <c r="G14" s="57"/>
    </row>
    <row r="15" spans="1:7" ht="15.75" thickBot="1" x14ac:dyDescent="0.25">
      <c r="A15" s="97"/>
      <c r="B15" s="119"/>
      <c r="C15" s="78"/>
      <c r="D15" s="103"/>
      <c r="E15" s="89"/>
      <c r="F15" s="84"/>
      <c r="G15" s="57"/>
    </row>
    <row r="16" spans="1:7" ht="15.75" thickBot="1" x14ac:dyDescent="0.25">
      <c r="A16" s="73">
        <v>45207</v>
      </c>
      <c r="B16" s="74"/>
      <c r="C16" s="74"/>
      <c r="D16" s="74"/>
      <c r="E16" s="75"/>
      <c r="F16" s="53"/>
      <c r="G16" s="58"/>
    </row>
    <row r="17" spans="1:7" ht="30" customHeight="1" x14ac:dyDescent="0.2">
      <c r="A17" s="17">
        <v>45208</v>
      </c>
      <c r="B17" s="117" t="s">
        <v>11</v>
      </c>
      <c r="C17" s="78" t="s">
        <v>30</v>
      </c>
      <c r="D17" s="104">
        <v>430</v>
      </c>
      <c r="E17" s="90">
        <f>D17+D19+D21+D23</f>
        <v>1120</v>
      </c>
      <c r="F17" s="91">
        <f xml:space="preserve"> 1320</f>
        <v>1320</v>
      </c>
      <c r="G17" s="56" t="s">
        <v>97</v>
      </c>
    </row>
    <row r="18" spans="1:7" ht="30" customHeight="1" x14ac:dyDescent="0.2">
      <c r="A18" s="11">
        <v>45209</v>
      </c>
      <c r="B18" s="114"/>
      <c r="C18" s="77"/>
      <c r="D18" s="112"/>
      <c r="E18" s="69"/>
      <c r="F18" s="92"/>
      <c r="G18" s="57"/>
    </row>
    <row r="19" spans="1:7" ht="15" customHeight="1" x14ac:dyDescent="0.2">
      <c r="A19" s="113">
        <v>45210</v>
      </c>
      <c r="B19" s="105" t="s">
        <v>5</v>
      </c>
      <c r="C19" s="76" t="s">
        <v>27</v>
      </c>
      <c r="D19" s="112">
        <v>180</v>
      </c>
      <c r="E19" s="69"/>
      <c r="F19" s="92"/>
      <c r="G19" s="57"/>
    </row>
    <row r="20" spans="1:7" x14ac:dyDescent="0.2">
      <c r="A20" s="113"/>
      <c r="B20" s="105"/>
      <c r="C20" s="77"/>
      <c r="D20" s="112"/>
      <c r="E20" s="69"/>
      <c r="F20" s="92"/>
      <c r="G20" s="57"/>
    </row>
    <row r="21" spans="1:7" ht="30" customHeight="1" x14ac:dyDescent="0.2">
      <c r="A21" s="113">
        <v>45211</v>
      </c>
      <c r="B21" s="115" t="s">
        <v>19</v>
      </c>
      <c r="C21" s="76" t="s">
        <v>30</v>
      </c>
      <c r="D21" s="112">
        <v>430</v>
      </c>
      <c r="E21" s="69"/>
      <c r="F21" s="92"/>
      <c r="G21" s="57"/>
    </row>
    <row r="22" spans="1:7" ht="30" customHeight="1" x14ac:dyDescent="0.2">
      <c r="A22" s="113"/>
      <c r="B22" s="115"/>
      <c r="C22" s="77"/>
      <c r="D22" s="112"/>
      <c r="E22" s="69"/>
      <c r="F22" s="92"/>
      <c r="G22" s="57"/>
    </row>
    <row r="23" spans="1:7" x14ac:dyDescent="0.2">
      <c r="A23" s="113">
        <v>45212</v>
      </c>
      <c r="B23" s="115" t="s">
        <v>20</v>
      </c>
      <c r="C23" s="76" t="s">
        <v>31</v>
      </c>
      <c r="D23" s="112">
        <v>80</v>
      </c>
      <c r="E23" s="69"/>
      <c r="F23" s="92"/>
      <c r="G23" s="57"/>
    </row>
    <row r="24" spans="1:7" ht="15.75" thickBot="1" x14ac:dyDescent="0.25">
      <c r="A24" s="97"/>
      <c r="B24" s="116"/>
      <c r="C24" s="78"/>
      <c r="D24" s="103"/>
      <c r="E24" s="69"/>
      <c r="F24" s="92"/>
      <c r="G24" s="57"/>
    </row>
    <row r="25" spans="1:7" ht="15.75" thickBot="1" x14ac:dyDescent="0.25">
      <c r="A25" s="73">
        <v>45213</v>
      </c>
      <c r="B25" s="74"/>
      <c r="C25" s="74"/>
      <c r="D25" s="74"/>
      <c r="E25" s="75"/>
      <c r="F25" s="92"/>
      <c r="G25" s="57"/>
    </row>
    <row r="26" spans="1:7" ht="15.75" thickBot="1" x14ac:dyDescent="0.25">
      <c r="A26" s="73">
        <v>45214</v>
      </c>
      <c r="B26" s="74"/>
      <c r="C26" s="74"/>
      <c r="D26" s="74"/>
      <c r="E26" s="75"/>
      <c r="F26" s="93"/>
      <c r="G26" s="58"/>
    </row>
    <row r="27" spans="1:7" ht="30" customHeight="1" x14ac:dyDescent="0.2">
      <c r="A27" s="121">
        <v>45215</v>
      </c>
      <c r="B27" s="122" t="s">
        <v>7</v>
      </c>
      <c r="C27" s="78" t="s">
        <v>30</v>
      </c>
      <c r="D27" s="104">
        <v>430</v>
      </c>
      <c r="E27" s="68">
        <f>D27+D29+D31+D33</f>
        <v>1250</v>
      </c>
      <c r="F27" s="70">
        <v>1450</v>
      </c>
      <c r="G27" s="59" t="s">
        <v>94</v>
      </c>
    </row>
    <row r="28" spans="1:7" ht="30" customHeight="1" x14ac:dyDescent="0.2">
      <c r="A28" s="120"/>
      <c r="B28" s="105"/>
      <c r="C28" s="77"/>
      <c r="D28" s="112"/>
      <c r="E28" s="69"/>
      <c r="F28" s="71"/>
      <c r="G28" s="60"/>
    </row>
    <row r="29" spans="1:7" x14ac:dyDescent="0.2">
      <c r="A29" s="120">
        <v>45216</v>
      </c>
      <c r="B29" s="105" t="s">
        <v>6</v>
      </c>
      <c r="C29" s="94" t="s">
        <v>32</v>
      </c>
      <c r="D29" s="103">
        <v>80</v>
      </c>
      <c r="E29" s="69"/>
      <c r="F29" s="71"/>
      <c r="G29" s="60"/>
    </row>
    <row r="30" spans="1:7" x14ac:dyDescent="0.2">
      <c r="A30" s="120"/>
      <c r="B30" s="105"/>
      <c r="C30" s="96"/>
      <c r="D30" s="104"/>
      <c r="E30" s="69"/>
      <c r="F30" s="71"/>
      <c r="G30" s="60"/>
    </row>
    <row r="31" spans="1:7" ht="30" customHeight="1" x14ac:dyDescent="0.2">
      <c r="A31" s="12">
        <v>45217</v>
      </c>
      <c r="B31" s="105" t="s">
        <v>4</v>
      </c>
      <c r="C31" s="94" t="s">
        <v>33</v>
      </c>
      <c r="D31" s="103">
        <v>560</v>
      </c>
      <c r="E31" s="69"/>
      <c r="F31" s="71"/>
      <c r="G31" s="60"/>
    </row>
    <row r="32" spans="1:7" ht="30" customHeight="1" x14ac:dyDescent="0.2">
      <c r="A32" s="12">
        <v>45218</v>
      </c>
      <c r="B32" s="105"/>
      <c r="C32" s="96"/>
      <c r="D32" s="104"/>
      <c r="E32" s="69"/>
      <c r="F32" s="71"/>
      <c r="G32" s="60"/>
    </row>
    <row r="33" spans="1:7" x14ac:dyDescent="0.2">
      <c r="A33" s="113">
        <v>45219</v>
      </c>
      <c r="B33" s="115" t="s">
        <v>21</v>
      </c>
      <c r="C33" s="115" t="s">
        <v>34</v>
      </c>
      <c r="D33" s="103">
        <v>180</v>
      </c>
      <c r="E33" s="69"/>
      <c r="F33" s="71"/>
      <c r="G33" s="60"/>
    </row>
    <row r="34" spans="1:7" ht="15.75" thickBot="1" x14ac:dyDescent="0.25">
      <c r="A34" s="97"/>
      <c r="B34" s="116"/>
      <c r="C34" s="116"/>
      <c r="D34" s="129"/>
      <c r="E34" s="69"/>
      <c r="F34" s="71"/>
      <c r="G34" s="60"/>
    </row>
    <row r="35" spans="1:7" ht="15.75" thickBot="1" x14ac:dyDescent="0.25">
      <c r="A35" s="73">
        <v>45178</v>
      </c>
      <c r="B35" s="74"/>
      <c r="C35" s="74"/>
      <c r="D35" s="74"/>
      <c r="E35" s="75"/>
      <c r="F35" s="71"/>
      <c r="G35" s="60"/>
    </row>
    <row r="36" spans="1:7" ht="15.75" thickBot="1" x14ac:dyDescent="0.25">
      <c r="A36" s="73">
        <v>45179</v>
      </c>
      <c r="B36" s="74"/>
      <c r="C36" s="74"/>
      <c r="D36" s="74"/>
      <c r="E36" s="75"/>
      <c r="F36" s="72"/>
      <c r="G36" s="61"/>
    </row>
    <row r="37" spans="1:7" ht="30" customHeight="1" x14ac:dyDescent="0.2">
      <c r="A37" s="18">
        <v>45222</v>
      </c>
      <c r="B37" s="126" t="s">
        <v>18</v>
      </c>
      <c r="C37" s="48" t="s">
        <v>35</v>
      </c>
      <c r="D37" s="110">
        <v>660</v>
      </c>
      <c r="E37" s="85">
        <f>D37+D39+D41+D45</f>
        <v>1400</v>
      </c>
      <c r="F37" s="52">
        <f>1600</f>
        <v>1600</v>
      </c>
      <c r="G37" s="59" t="s">
        <v>98</v>
      </c>
    </row>
    <row r="38" spans="1:7" ht="30" customHeight="1" x14ac:dyDescent="0.2">
      <c r="A38" s="4">
        <v>45223</v>
      </c>
      <c r="B38" s="127"/>
      <c r="C38" s="49"/>
      <c r="D38" s="111"/>
      <c r="E38" s="86"/>
      <c r="F38" s="84"/>
      <c r="G38" s="60"/>
    </row>
    <row r="39" spans="1:7" ht="30" customHeight="1" x14ac:dyDescent="0.2">
      <c r="A39" s="123">
        <v>45224</v>
      </c>
      <c r="B39" s="106" t="s">
        <v>16</v>
      </c>
      <c r="C39" s="76" t="s">
        <v>36</v>
      </c>
      <c r="D39" s="128">
        <v>330</v>
      </c>
      <c r="E39" s="86"/>
      <c r="F39" s="84"/>
      <c r="G39" s="60"/>
    </row>
    <row r="40" spans="1:7" ht="30" customHeight="1" x14ac:dyDescent="0.2">
      <c r="A40" s="123"/>
      <c r="B40" s="106"/>
      <c r="C40" s="77"/>
      <c r="D40" s="128"/>
      <c r="E40" s="86"/>
      <c r="F40" s="84"/>
      <c r="G40" s="60"/>
    </row>
    <row r="41" spans="1:7" ht="15" customHeight="1" x14ac:dyDescent="0.2">
      <c r="A41" s="123">
        <v>45225</v>
      </c>
      <c r="B41" s="106" t="s">
        <v>15</v>
      </c>
      <c r="C41" s="76" t="s">
        <v>37</v>
      </c>
      <c r="D41" s="79">
        <v>230</v>
      </c>
      <c r="E41" s="86"/>
      <c r="F41" s="84"/>
      <c r="G41" s="60"/>
    </row>
    <row r="42" spans="1:7" x14ac:dyDescent="0.2">
      <c r="A42" s="123"/>
      <c r="B42" s="106"/>
      <c r="C42" s="78"/>
      <c r="D42" s="80"/>
      <c r="E42" s="86"/>
      <c r="F42" s="84"/>
      <c r="G42" s="60"/>
    </row>
    <row r="43" spans="1:7" ht="15" customHeight="1" x14ac:dyDescent="0.2">
      <c r="A43" s="123"/>
      <c r="B43" s="125" t="s">
        <v>22</v>
      </c>
      <c r="C43" s="78"/>
      <c r="D43" s="80"/>
      <c r="E43" s="86"/>
      <c r="F43" s="84"/>
      <c r="G43" s="60"/>
    </row>
    <row r="44" spans="1:7" x14ac:dyDescent="0.2">
      <c r="A44" s="123"/>
      <c r="B44" s="106"/>
      <c r="C44" s="77"/>
      <c r="D44" s="81"/>
      <c r="E44" s="86"/>
      <c r="F44" s="84"/>
      <c r="G44" s="60"/>
    </row>
    <row r="45" spans="1:7" x14ac:dyDescent="0.2">
      <c r="A45" s="123">
        <v>45226</v>
      </c>
      <c r="B45" s="106" t="s">
        <v>13</v>
      </c>
      <c r="C45" s="82" t="s">
        <v>27</v>
      </c>
      <c r="D45" s="79">
        <v>180</v>
      </c>
      <c r="E45" s="86"/>
      <c r="F45" s="84"/>
      <c r="G45" s="60"/>
    </row>
    <row r="46" spans="1:7" x14ac:dyDescent="0.2">
      <c r="A46" s="123"/>
      <c r="B46" s="106"/>
      <c r="C46" s="83"/>
      <c r="D46" s="80"/>
      <c r="E46" s="86"/>
      <c r="F46" s="84"/>
      <c r="G46" s="60"/>
    </row>
    <row r="47" spans="1:7" ht="15" customHeight="1" x14ac:dyDescent="0.2">
      <c r="A47" s="123"/>
      <c r="B47" s="106" t="s">
        <v>14</v>
      </c>
      <c r="C47" s="83"/>
      <c r="D47" s="80"/>
      <c r="E47" s="86"/>
      <c r="F47" s="84"/>
      <c r="G47" s="60"/>
    </row>
    <row r="48" spans="1:7" ht="15.75" thickBot="1" x14ac:dyDescent="0.25">
      <c r="A48" s="124"/>
      <c r="B48" s="107"/>
      <c r="C48" s="83"/>
      <c r="D48" s="80"/>
      <c r="E48" s="87"/>
      <c r="F48" s="84"/>
      <c r="G48" s="60"/>
    </row>
    <row r="49" spans="1:7" ht="15.75" thickBot="1" x14ac:dyDescent="0.25">
      <c r="A49" s="73">
        <v>45227</v>
      </c>
      <c r="B49" s="74"/>
      <c r="C49" s="74"/>
      <c r="D49" s="74"/>
      <c r="E49" s="74"/>
      <c r="F49" s="84"/>
      <c r="G49" s="60"/>
    </row>
    <row r="50" spans="1:7" ht="15.75" thickBot="1" x14ac:dyDescent="0.25">
      <c r="A50" s="73">
        <v>45228</v>
      </c>
      <c r="B50" s="74"/>
      <c r="C50" s="74"/>
      <c r="D50" s="74"/>
      <c r="E50" s="74"/>
      <c r="F50" s="53"/>
      <c r="G50" s="61"/>
    </row>
    <row r="51" spans="1:7" ht="60" customHeight="1" x14ac:dyDescent="0.2">
      <c r="A51" s="19">
        <v>45229</v>
      </c>
      <c r="B51" s="108" t="s">
        <v>5</v>
      </c>
      <c r="C51" s="48" t="s">
        <v>38</v>
      </c>
      <c r="D51" s="110">
        <v>510</v>
      </c>
      <c r="E51" s="50">
        <f>D51</f>
        <v>510</v>
      </c>
      <c r="F51" s="52">
        <v>700</v>
      </c>
      <c r="G51" s="62" t="s">
        <v>99</v>
      </c>
    </row>
    <row r="52" spans="1:7" ht="60" customHeight="1" thickBot="1" x14ac:dyDescent="0.25">
      <c r="A52" s="5">
        <v>45230</v>
      </c>
      <c r="B52" s="109"/>
      <c r="C52" s="49"/>
      <c r="D52" s="111"/>
      <c r="E52" s="51"/>
      <c r="F52" s="53"/>
      <c r="G52" s="63"/>
    </row>
    <row r="53" spans="1:7" ht="15.75" thickBot="1" x14ac:dyDescent="0.25">
      <c r="A53" s="16"/>
      <c r="B53" s="16"/>
      <c r="C53" s="16"/>
      <c r="D53" s="16"/>
      <c r="E53" s="16"/>
      <c r="F53" s="16"/>
    </row>
    <row r="54" spans="1:7" ht="30" thickBot="1" x14ac:dyDescent="0.45">
      <c r="A54" s="54" t="s">
        <v>39</v>
      </c>
      <c r="B54" s="55"/>
      <c r="C54" s="55"/>
      <c r="D54" s="55"/>
      <c r="E54" s="55"/>
      <c r="F54" s="66">
        <f>F3+F17+F27+F37+F51</f>
        <v>6600</v>
      </c>
      <c r="G54" s="67"/>
    </row>
    <row r="55" spans="1:7" ht="15.75" thickBot="1" x14ac:dyDescent="0.25">
      <c r="A55" s="16"/>
      <c r="B55" s="16"/>
      <c r="C55" s="16"/>
      <c r="D55" s="16"/>
      <c r="E55" s="16"/>
      <c r="F55" s="16"/>
    </row>
    <row r="56" spans="1:7" ht="30" customHeight="1" thickBot="1" x14ac:dyDescent="0.25">
      <c r="A56" s="45" t="s">
        <v>43</v>
      </c>
      <c r="B56" s="46"/>
      <c r="C56" s="46"/>
      <c r="D56" s="46"/>
      <c r="E56" s="46"/>
      <c r="F56" s="46"/>
      <c r="G56" s="47"/>
    </row>
  </sheetData>
  <mergeCells count="100">
    <mergeCell ref="A33:A34"/>
    <mergeCell ref="B33:B34"/>
    <mergeCell ref="C33:C34"/>
    <mergeCell ref="D33:D34"/>
    <mergeCell ref="A41:A44"/>
    <mergeCell ref="B37:B38"/>
    <mergeCell ref="D37:D38"/>
    <mergeCell ref="A39:A40"/>
    <mergeCell ref="B39:B40"/>
    <mergeCell ref="D39:D40"/>
    <mergeCell ref="D21:D22"/>
    <mergeCell ref="D23:D24"/>
    <mergeCell ref="A6:A7"/>
    <mergeCell ref="B6:B7"/>
    <mergeCell ref="B17:B18"/>
    <mergeCell ref="A19:A20"/>
    <mergeCell ref="B19:B20"/>
    <mergeCell ref="D19:D20"/>
    <mergeCell ref="A14:A15"/>
    <mergeCell ref="B14:B15"/>
    <mergeCell ref="A21:A22"/>
    <mergeCell ref="A23:A24"/>
    <mergeCell ref="B21:B22"/>
    <mergeCell ref="B23:B24"/>
    <mergeCell ref="C21:C22"/>
    <mergeCell ref="C23:C24"/>
    <mergeCell ref="A50:E50"/>
    <mergeCell ref="B3:B4"/>
    <mergeCell ref="B47:B48"/>
    <mergeCell ref="B51:B52"/>
    <mergeCell ref="D51:D52"/>
    <mergeCell ref="C14:C15"/>
    <mergeCell ref="D14:D15"/>
    <mergeCell ref="D17:D18"/>
    <mergeCell ref="D10:D11"/>
    <mergeCell ref="A8:A9"/>
    <mergeCell ref="A12:A13"/>
    <mergeCell ref="B12:B13"/>
    <mergeCell ref="D12:D13"/>
    <mergeCell ref="B8:B9"/>
    <mergeCell ref="A10:A11"/>
    <mergeCell ref="B10:B11"/>
    <mergeCell ref="C27:C28"/>
    <mergeCell ref="C29:C30"/>
    <mergeCell ref="C31:C32"/>
    <mergeCell ref="D31:D32"/>
    <mergeCell ref="A49:E49"/>
    <mergeCell ref="A29:A30"/>
    <mergeCell ref="B29:B30"/>
    <mergeCell ref="D29:D30"/>
    <mergeCell ref="B31:B32"/>
    <mergeCell ref="A27:A28"/>
    <mergeCell ref="B27:B28"/>
    <mergeCell ref="D27:D28"/>
    <mergeCell ref="B45:B46"/>
    <mergeCell ref="A45:A48"/>
    <mergeCell ref="B41:B42"/>
    <mergeCell ref="B43:B44"/>
    <mergeCell ref="C19:C20"/>
    <mergeCell ref="A16:E16"/>
    <mergeCell ref="E17:E24"/>
    <mergeCell ref="F3:F16"/>
    <mergeCell ref="F17:F26"/>
    <mergeCell ref="A25:E25"/>
    <mergeCell ref="A26:E26"/>
    <mergeCell ref="C3:C5"/>
    <mergeCell ref="A3:A5"/>
    <mergeCell ref="C6:C7"/>
    <mergeCell ref="C8:C9"/>
    <mergeCell ref="C10:C11"/>
    <mergeCell ref="C12:C13"/>
    <mergeCell ref="D3:D5"/>
    <mergeCell ref="D8:D9"/>
    <mergeCell ref="D6:D7"/>
    <mergeCell ref="A1:G1"/>
    <mergeCell ref="F54:G54"/>
    <mergeCell ref="E27:E34"/>
    <mergeCell ref="F27:F36"/>
    <mergeCell ref="A35:E35"/>
    <mergeCell ref="A36:E36"/>
    <mergeCell ref="C37:C38"/>
    <mergeCell ref="C39:C40"/>
    <mergeCell ref="C41:C44"/>
    <mergeCell ref="D41:D44"/>
    <mergeCell ref="C45:C48"/>
    <mergeCell ref="D45:D48"/>
    <mergeCell ref="F37:F50"/>
    <mergeCell ref="E37:E48"/>
    <mergeCell ref="E3:E15"/>
    <mergeCell ref="C17:C18"/>
    <mergeCell ref="G3:G16"/>
    <mergeCell ref="G17:G26"/>
    <mergeCell ref="G27:G36"/>
    <mergeCell ref="G37:G50"/>
    <mergeCell ref="G51:G52"/>
    <mergeCell ref="A56:G56"/>
    <mergeCell ref="C51:C52"/>
    <mergeCell ref="E51:E52"/>
    <mergeCell ref="F51:F52"/>
    <mergeCell ref="A54:E54"/>
  </mergeCells>
  <pageMargins left="0.511811024" right="0.511811024" top="0.78740157499999996" bottom="0.78740157499999996" header="0.31496062000000002" footer="0.31496062000000002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441CD-B760-47FD-8927-8666242791CD}">
  <dimension ref="A1:H64"/>
  <sheetViews>
    <sheetView workbookViewId="0">
      <selection activeCell="H59" sqref="H59:H60"/>
    </sheetView>
  </sheetViews>
  <sheetFormatPr defaultRowHeight="15" x14ac:dyDescent="0.2"/>
  <cols>
    <col min="1" max="1" width="43.1796875" customWidth="1"/>
    <col min="2" max="2" width="23.40625" bestFit="1" customWidth="1"/>
    <col min="3" max="3" width="27.44140625" customWidth="1"/>
    <col min="4" max="6" width="20.71484375" customWidth="1"/>
    <col min="7" max="8" width="30.66796875" customWidth="1"/>
  </cols>
  <sheetData>
    <row r="1" spans="1:8" ht="90" customHeight="1" thickBot="1" x14ac:dyDescent="0.25">
      <c r="A1" s="64" t="s">
        <v>40</v>
      </c>
      <c r="B1" s="65"/>
      <c r="C1" s="65"/>
      <c r="D1" s="65"/>
      <c r="E1" s="65"/>
      <c r="F1" s="65"/>
      <c r="G1" s="65"/>
      <c r="H1" s="65"/>
    </row>
    <row r="2" spans="1:8" ht="60" thickBot="1" x14ac:dyDescent="0.25">
      <c r="A2" s="3" t="s">
        <v>8</v>
      </c>
      <c r="B2" s="7" t="s">
        <v>0</v>
      </c>
      <c r="C2" s="22" t="s">
        <v>17</v>
      </c>
      <c r="D2" s="8" t="s">
        <v>23</v>
      </c>
      <c r="E2" s="2" t="s">
        <v>24</v>
      </c>
      <c r="F2" s="14" t="s">
        <v>28</v>
      </c>
      <c r="G2" s="15" t="s">
        <v>67</v>
      </c>
      <c r="H2" s="15" t="s">
        <v>92</v>
      </c>
    </row>
    <row r="3" spans="1:8" x14ac:dyDescent="0.2">
      <c r="A3" s="97">
        <v>45201</v>
      </c>
      <c r="B3" s="105" t="s">
        <v>9</v>
      </c>
      <c r="C3" s="168"/>
      <c r="D3" s="94" t="s">
        <v>45</v>
      </c>
      <c r="E3" s="100">
        <v>480</v>
      </c>
      <c r="F3" s="88">
        <f>E3+E8+E12+E16+E21</f>
        <v>1190</v>
      </c>
      <c r="G3" s="52">
        <v>1690</v>
      </c>
      <c r="H3" s="56" t="s">
        <v>91</v>
      </c>
    </row>
    <row r="4" spans="1:8" x14ac:dyDescent="0.2">
      <c r="A4" s="98"/>
      <c r="B4" s="105"/>
      <c r="C4" s="169"/>
      <c r="D4" s="95"/>
      <c r="E4" s="101"/>
      <c r="F4" s="89"/>
      <c r="G4" s="84"/>
      <c r="H4" s="57"/>
    </row>
    <row r="5" spans="1:8" x14ac:dyDescent="0.2">
      <c r="A5" s="98"/>
      <c r="B5" s="10" t="s">
        <v>10</v>
      </c>
      <c r="C5" s="169"/>
      <c r="D5" s="95"/>
      <c r="E5" s="101"/>
      <c r="F5" s="89"/>
      <c r="G5" s="84"/>
      <c r="H5" s="57"/>
    </row>
    <row r="6" spans="1:8" x14ac:dyDescent="0.2">
      <c r="A6" s="98"/>
      <c r="B6" s="9" t="s">
        <v>11</v>
      </c>
      <c r="C6" s="169"/>
      <c r="D6" s="95"/>
      <c r="E6" s="101"/>
      <c r="F6" s="89"/>
      <c r="G6" s="84"/>
      <c r="H6" s="57"/>
    </row>
    <row r="7" spans="1:8" x14ac:dyDescent="0.2">
      <c r="A7" s="99"/>
      <c r="B7" s="9" t="s">
        <v>44</v>
      </c>
      <c r="C7" s="122"/>
      <c r="D7" s="96"/>
      <c r="E7" s="102"/>
      <c r="F7" s="89"/>
      <c r="G7" s="84"/>
      <c r="H7" s="57"/>
    </row>
    <row r="8" spans="1:8" x14ac:dyDescent="0.2">
      <c r="A8" s="97">
        <v>45202</v>
      </c>
      <c r="B8" s="9" t="s">
        <v>46</v>
      </c>
      <c r="C8" s="167"/>
      <c r="D8" s="94" t="s">
        <v>50</v>
      </c>
      <c r="E8" s="174">
        <v>0</v>
      </c>
      <c r="F8" s="89"/>
      <c r="G8" s="84"/>
      <c r="H8" s="57"/>
    </row>
    <row r="9" spans="1:8" x14ac:dyDescent="0.2">
      <c r="A9" s="98"/>
      <c r="B9" s="9" t="s">
        <v>47</v>
      </c>
      <c r="C9" s="170"/>
      <c r="D9" s="95"/>
      <c r="E9" s="175"/>
      <c r="F9" s="89"/>
      <c r="G9" s="84"/>
      <c r="H9" s="57"/>
    </row>
    <row r="10" spans="1:8" x14ac:dyDescent="0.2">
      <c r="A10" s="98"/>
      <c r="B10" s="9" t="s">
        <v>48</v>
      </c>
      <c r="C10" s="170"/>
      <c r="D10" s="95"/>
      <c r="E10" s="175"/>
      <c r="F10" s="89"/>
      <c r="G10" s="84"/>
      <c r="H10" s="57"/>
    </row>
    <row r="11" spans="1:8" x14ac:dyDescent="0.2">
      <c r="A11" s="99"/>
      <c r="B11" s="9" t="s">
        <v>51</v>
      </c>
      <c r="C11" s="117"/>
      <c r="D11" s="96"/>
      <c r="E11" s="176"/>
      <c r="F11" s="89"/>
      <c r="G11" s="84"/>
      <c r="H11" s="57"/>
    </row>
    <row r="12" spans="1:8" ht="15" customHeight="1" x14ac:dyDescent="0.2">
      <c r="A12" s="113">
        <v>45203</v>
      </c>
      <c r="B12" s="21" t="s">
        <v>52</v>
      </c>
      <c r="C12" s="171"/>
      <c r="D12" s="94" t="s">
        <v>50</v>
      </c>
      <c r="E12" s="174">
        <v>0</v>
      </c>
      <c r="F12" s="89"/>
      <c r="G12" s="84"/>
      <c r="H12" s="57"/>
    </row>
    <row r="13" spans="1:8" x14ac:dyDescent="0.2">
      <c r="A13" s="113"/>
      <c r="B13" s="21" t="s">
        <v>53</v>
      </c>
      <c r="C13" s="172"/>
      <c r="D13" s="95"/>
      <c r="E13" s="175"/>
      <c r="F13" s="89"/>
      <c r="G13" s="84"/>
      <c r="H13" s="57"/>
    </row>
    <row r="14" spans="1:8" x14ac:dyDescent="0.2">
      <c r="A14" s="113"/>
      <c r="B14" s="21" t="s">
        <v>49</v>
      </c>
      <c r="C14" s="172"/>
      <c r="D14" s="95"/>
      <c r="E14" s="175"/>
      <c r="F14" s="89"/>
      <c r="G14" s="84"/>
      <c r="H14" s="57"/>
    </row>
    <row r="15" spans="1:8" x14ac:dyDescent="0.2">
      <c r="A15" s="113"/>
      <c r="B15" s="21" t="s">
        <v>54</v>
      </c>
      <c r="C15" s="173"/>
      <c r="D15" s="96"/>
      <c r="E15" s="176"/>
      <c r="F15" s="89"/>
      <c r="G15" s="84"/>
      <c r="H15" s="57"/>
    </row>
    <row r="16" spans="1:8" ht="15" customHeight="1" x14ac:dyDescent="0.2">
      <c r="A16" s="97">
        <v>45204</v>
      </c>
      <c r="B16" s="21" t="s">
        <v>55</v>
      </c>
      <c r="C16" s="186" t="s">
        <v>60</v>
      </c>
      <c r="D16" s="94" t="s">
        <v>61</v>
      </c>
      <c r="E16" s="174">
        <v>430</v>
      </c>
      <c r="F16" s="89"/>
      <c r="G16" s="84"/>
      <c r="H16" s="57"/>
    </row>
    <row r="17" spans="1:8" ht="15" customHeight="1" x14ac:dyDescent="0.2">
      <c r="A17" s="98"/>
      <c r="B17" s="21" t="s">
        <v>56</v>
      </c>
      <c r="C17" s="187"/>
      <c r="D17" s="95"/>
      <c r="E17" s="175"/>
      <c r="F17" s="89"/>
      <c r="G17" s="84"/>
      <c r="H17" s="57"/>
    </row>
    <row r="18" spans="1:8" ht="15" customHeight="1" x14ac:dyDescent="0.2">
      <c r="A18" s="98"/>
      <c r="B18" s="21" t="s">
        <v>57</v>
      </c>
      <c r="C18" s="187"/>
      <c r="D18" s="95"/>
      <c r="E18" s="175"/>
      <c r="F18" s="89"/>
      <c r="G18" s="84"/>
      <c r="H18" s="57"/>
    </row>
    <row r="19" spans="1:8" ht="15" customHeight="1" x14ac:dyDescent="0.2">
      <c r="A19" s="98"/>
      <c r="B19" s="21" t="s">
        <v>58</v>
      </c>
      <c r="C19" s="187"/>
      <c r="D19" s="95"/>
      <c r="E19" s="175"/>
      <c r="F19" s="89"/>
      <c r="G19" s="84"/>
      <c r="H19" s="57"/>
    </row>
    <row r="20" spans="1:8" ht="15" customHeight="1" x14ac:dyDescent="0.2">
      <c r="A20" s="99"/>
      <c r="B20" s="21" t="s">
        <v>59</v>
      </c>
      <c r="C20" s="188"/>
      <c r="D20" s="96"/>
      <c r="E20" s="176"/>
      <c r="F20" s="89"/>
      <c r="G20" s="84"/>
      <c r="H20" s="57"/>
    </row>
    <row r="21" spans="1:8" x14ac:dyDescent="0.2">
      <c r="A21" s="97">
        <v>45205</v>
      </c>
      <c r="B21" s="21" t="s">
        <v>62</v>
      </c>
      <c r="C21" s="167"/>
      <c r="D21" s="94" t="s">
        <v>66</v>
      </c>
      <c r="E21" s="174">
        <v>280</v>
      </c>
      <c r="F21" s="89"/>
      <c r="G21" s="84"/>
      <c r="H21" s="57"/>
    </row>
    <row r="22" spans="1:8" x14ac:dyDescent="0.2">
      <c r="A22" s="98"/>
      <c r="B22" s="24" t="s">
        <v>63</v>
      </c>
      <c r="C22" s="170"/>
      <c r="D22" s="95"/>
      <c r="E22" s="175"/>
      <c r="F22" s="89"/>
      <c r="G22" s="84"/>
      <c r="H22" s="57"/>
    </row>
    <row r="23" spans="1:8" x14ac:dyDescent="0.2">
      <c r="A23" s="98"/>
      <c r="B23" s="21" t="s">
        <v>64</v>
      </c>
      <c r="C23" s="170"/>
      <c r="D23" s="95"/>
      <c r="E23" s="175"/>
      <c r="F23" s="89"/>
      <c r="G23" s="84"/>
      <c r="H23" s="57"/>
    </row>
    <row r="24" spans="1:8" ht="15.75" thickBot="1" x14ac:dyDescent="0.25">
      <c r="A24" s="99"/>
      <c r="B24" s="21" t="s">
        <v>65</v>
      </c>
      <c r="C24" s="117"/>
      <c r="D24" s="96"/>
      <c r="E24" s="176"/>
      <c r="F24" s="89"/>
      <c r="G24" s="84"/>
      <c r="H24" s="57"/>
    </row>
    <row r="25" spans="1:8" ht="15.75" thickBot="1" x14ac:dyDescent="0.25">
      <c r="A25" s="73">
        <v>45206</v>
      </c>
      <c r="B25" s="74"/>
      <c r="C25" s="74"/>
      <c r="D25" s="74"/>
      <c r="E25" s="74"/>
      <c r="F25" s="75"/>
      <c r="G25" s="84"/>
      <c r="H25" s="57"/>
    </row>
    <row r="26" spans="1:8" ht="15.75" thickBot="1" x14ac:dyDescent="0.25">
      <c r="A26" s="73">
        <v>45207</v>
      </c>
      <c r="B26" s="74"/>
      <c r="C26" s="183"/>
      <c r="D26" s="74"/>
      <c r="E26" s="74"/>
      <c r="F26" s="184"/>
      <c r="G26" s="53"/>
      <c r="H26" s="58"/>
    </row>
    <row r="27" spans="1:8" ht="15" customHeight="1" x14ac:dyDescent="0.2">
      <c r="A27" s="164">
        <v>45208</v>
      </c>
      <c r="B27" s="20" t="s">
        <v>77</v>
      </c>
      <c r="C27" s="114"/>
      <c r="D27" s="152" t="s">
        <v>81</v>
      </c>
      <c r="E27" s="163">
        <v>630</v>
      </c>
      <c r="F27" s="185">
        <f>E27+E30+E36+E40</f>
        <v>2940</v>
      </c>
      <c r="G27" s="181">
        <v>3440</v>
      </c>
      <c r="H27" s="56" t="s">
        <v>93</v>
      </c>
    </row>
    <row r="28" spans="1:8" ht="15" customHeight="1" x14ac:dyDescent="0.2">
      <c r="A28" s="165"/>
      <c r="B28" s="20" t="s">
        <v>78</v>
      </c>
      <c r="C28" s="114"/>
      <c r="D28" s="78"/>
      <c r="E28" s="129"/>
      <c r="F28" s="185"/>
      <c r="G28" s="182"/>
      <c r="H28" s="57"/>
    </row>
    <row r="29" spans="1:8" ht="15" customHeight="1" x14ac:dyDescent="0.2">
      <c r="A29" s="121"/>
      <c r="B29" s="20" t="s">
        <v>79</v>
      </c>
      <c r="C29" s="114"/>
      <c r="D29" s="78"/>
      <c r="E29" s="129"/>
      <c r="F29" s="185"/>
      <c r="G29" s="182"/>
      <c r="H29" s="57"/>
    </row>
    <row r="30" spans="1:8" x14ac:dyDescent="0.2">
      <c r="A30" s="166">
        <v>45209</v>
      </c>
      <c r="B30" s="20" t="s">
        <v>68</v>
      </c>
      <c r="C30" s="114"/>
      <c r="D30" s="157" t="s">
        <v>81</v>
      </c>
      <c r="E30" s="112">
        <v>630</v>
      </c>
      <c r="F30" s="185"/>
      <c r="G30" s="182"/>
      <c r="H30" s="57"/>
    </row>
    <row r="31" spans="1:8" ht="24.75" x14ac:dyDescent="0.2">
      <c r="A31" s="165"/>
      <c r="B31" s="9" t="s">
        <v>69</v>
      </c>
      <c r="C31" s="114"/>
      <c r="D31" s="157"/>
      <c r="E31" s="112"/>
      <c r="F31" s="185"/>
      <c r="G31" s="182"/>
      <c r="H31" s="57"/>
    </row>
    <row r="32" spans="1:8" ht="24.75" x14ac:dyDescent="0.2">
      <c r="A32" s="165"/>
      <c r="B32" s="9" t="s">
        <v>70</v>
      </c>
      <c r="C32" s="114"/>
      <c r="D32" s="157"/>
      <c r="E32" s="112"/>
      <c r="F32" s="185"/>
      <c r="G32" s="182"/>
      <c r="H32" s="57"/>
    </row>
    <row r="33" spans="1:8" ht="24.75" x14ac:dyDescent="0.2">
      <c r="A33" s="165"/>
      <c r="B33" s="9" t="s">
        <v>71</v>
      </c>
      <c r="C33" s="114"/>
      <c r="D33" s="157"/>
      <c r="E33" s="112"/>
      <c r="F33" s="185"/>
      <c r="G33" s="182"/>
      <c r="H33" s="57"/>
    </row>
    <row r="34" spans="1:8" ht="24.75" x14ac:dyDescent="0.2">
      <c r="A34" s="165"/>
      <c r="B34" s="9" t="s">
        <v>72</v>
      </c>
      <c r="C34" s="114"/>
      <c r="D34" s="157"/>
      <c r="E34" s="112"/>
      <c r="F34" s="185"/>
      <c r="G34" s="182"/>
      <c r="H34" s="57"/>
    </row>
    <row r="35" spans="1:8" x14ac:dyDescent="0.2">
      <c r="A35" s="121"/>
      <c r="B35" s="9" t="s">
        <v>73</v>
      </c>
      <c r="C35" s="114"/>
      <c r="D35" s="157"/>
      <c r="E35" s="112"/>
      <c r="F35" s="185"/>
      <c r="G35" s="182"/>
      <c r="H35" s="57"/>
    </row>
    <row r="36" spans="1:8" x14ac:dyDescent="0.2">
      <c r="A36" s="97">
        <v>45210</v>
      </c>
      <c r="B36" s="9" t="s">
        <v>74</v>
      </c>
      <c r="C36" s="114"/>
      <c r="D36" s="78" t="s">
        <v>82</v>
      </c>
      <c r="E36" s="112">
        <v>480</v>
      </c>
      <c r="F36" s="185"/>
      <c r="G36" s="182"/>
      <c r="H36" s="57"/>
    </row>
    <row r="37" spans="1:8" x14ac:dyDescent="0.2">
      <c r="A37" s="98"/>
      <c r="B37" s="9" t="s">
        <v>75</v>
      </c>
      <c r="C37" s="114"/>
      <c r="D37" s="78"/>
      <c r="E37" s="112"/>
      <c r="F37" s="185"/>
      <c r="G37" s="182"/>
      <c r="H37" s="57"/>
    </row>
    <row r="38" spans="1:8" ht="15" customHeight="1" thickBot="1" x14ac:dyDescent="0.25">
      <c r="A38" s="98"/>
      <c r="B38" s="23" t="s">
        <v>76</v>
      </c>
      <c r="C38" s="167"/>
      <c r="D38" s="78"/>
      <c r="E38" s="103"/>
      <c r="F38" s="185"/>
      <c r="G38" s="182"/>
      <c r="H38" s="57"/>
    </row>
    <row r="39" spans="1:8" ht="15.75" thickBot="1" x14ac:dyDescent="0.25">
      <c r="A39" s="158">
        <v>45211</v>
      </c>
      <c r="B39" s="159"/>
      <c r="C39" s="159"/>
      <c r="D39" s="159"/>
      <c r="E39" s="160"/>
      <c r="F39" s="185"/>
      <c r="G39" s="182"/>
      <c r="H39" s="57"/>
    </row>
    <row r="40" spans="1:8" ht="39.950000000000003" customHeight="1" x14ac:dyDescent="0.2">
      <c r="A40" s="113">
        <v>45212</v>
      </c>
      <c r="B40" s="115" t="s">
        <v>83</v>
      </c>
      <c r="C40" s="161" t="s">
        <v>80</v>
      </c>
      <c r="D40" s="76" t="s">
        <v>84</v>
      </c>
      <c r="E40" s="112">
        <v>1200</v>
      </c>
      <c r="F40" s="185"/>
      <c r="G40" s="182"/>
      <c r="H40" s="57"/>
    </row>
    <row r="41" spans="1:8" ht="39.950000000000003" customHeight="1" thickBot="1" x14ac:dyDescent="0.25">
      <c r="A41" s="97"/>
      <c r="B41" s="116"/>
      <c r="C41" s="162"/>
      <c r="D41" s="78"/>
      <c r="E41" s="112"/>
      <c r="F41" s="185"/>
      <c r="G41" s="182"/>
      <c r="H41" s="57"/>
    </row>
    <row r="42" spans="1:8" ht="15.75" thickBot="1" x14ac:dyDescent="0.25">
      <c r="A42" s="73">
        <v>45213</v>
      </c>
      <c r="B42" s="74"/>
      <c r="C42" s="74"/>
      <c r="D42" s="74"/>
      <c r="E42" s="179"/>
      <c r="F42" s="180"/>
      <c r="G42" s="92"/>
      <c r="H42" s="57"/>
    </row>
    <row r="43" spans="1:8" ht="15.75" thickBot="1" x14ac:dyDescent="0.25">
      <c r="A43" s="73">
        <v>45214</v>
      </c>
      <c r="B43" s="74"/>
      <c r="C43" s="74"/>
      <c r="D43" s="74"/>
      <c r="E43" s="74"/>
      <c r="F43" s="75"/>
      <c r="G43" s="93"/>
      <c r="H43" s="58"/>
    </row>
    <row r="44" spans="1:8" ht="45" customHeight="1" x14ac:dyDescent="0.2">
      <c r="A44" s="17">
        <v>45215</v>
      </c>
      <c r="B44" s="148" t="s">
        <v>86</v>
      </c>
      <c r="C44" s="149"/>
      <c r="D44" s="152" t="s">
        <v>87</v>
      </c>
      <c r="E44" s="154">
        <v>500</v>
      </c>
      <c r="F44" s="68">
        <f>E44+E45+E46+E48</f>
        <v>500</v>
      </c>
      <c r="G44" s="70">
        <v>500</v>
      </c>
      <c r="H44" s="59" t="s">
        <v>95</v>
      </c>
    </row>
    <row r="45" spans="1:8" x14ac:dyDescent="0.2">
      <c r="A45" s="28">
        <v>45216</v>
      </c>
      <c r="B45" s="150"/>
      <c r="C45" s="151"/>
      <c r="D45" s="78"/>
      <c r="E45" s="155"/>
      <c r="F45" s="69"/>
      <c r="G45" s="71"/>
      <c r="H45" s="60"/>
    </row>
    <row r="46" spans="1:8" ht="30" customHeight="1" x14ac:dyDescent="0.2">
      <c r="A46" s="12">
        <v>45217</v>
      </c>
      <c r="B46" s="150"/>
      <c r="C46" s="151"/>
      <c r="D46" s="78"/>
      <c r="E46" s="155"/>
      <c r="F46" s="69"/>
      <c r="G46" s="71"/>
      <c r="H46" s="60"/>
    </row>
    <row r="47" spans="1:8" ht="30" customHeight="1" x14ac:dyDescent="0.2">
      <c r="A47" s="12">
        <v>45218</v>
      </c>
      <c r="B47" s="150"/>
      <c r="C47" s="151"/>
      <c r="D47" s="78"/>
      <c r="E47" s="155"/>
      <c r="F47" s="69"/>
      <c r="G47" s="71"/>
      <c r="H47" s="60"/>
    </row>
    <row r="48" spans="1:8" ht="15.75" thickBot="1" x14ac:dyDescent="0.25">
      <c r="A48" s="13">
        <v>45219</v>
      </c>
      <c r="B48" s="133"/>
      <c r="C48" s="135"/>
      <c r="D48" s="153"/>
      <c r="E48" s="156"/>
      <c r="F48" s="69"/>
      <c r="G48" s="71"/>
      <c r="H48" s="60"/>
    </row>
    <row r="49" spans="1:8" ht="15.75" thickBot="1" x14ac:dyDescent="0.25">
      <c r="A49" s="73">
        <v>45220</v>
      </c>
      <c r="B49" s="74"/>
      <c r="C49" s="74"/>
      <c r="D49" s="74"/>
      <c r="E49" s="74"/>
      <c r="F49" s="75"/>
      <c r="G49" s="71"/>
      <c r="H49" s="60"/>
    </row>
    <row r="50" spans="1:8" ht="15.75" thickBot="1" x14ac:dyDescent="0.25">
      <c r="A50" s="73">
        <v>45221</v>
      </c>
      <c r="B50" s="74"/>
      <c r="C50" s="74"/>
      <c r="D50" s="74"/>
      <c r="E50" s="74"/>
      <c r="F50" s="75"/>
      <c r="G50" s="72"/>
      <c r="H50" s="61"/>
    </row>
    <row r="51" spans="1:8" ht="114" customHeight="1" x14ac:dyDescent="0.2">
      <c r="A51" s="29">
        <v>45222</v>
      </c>
      <c r="B51" s="136" t="s">
        <v>89</v>
      </c>
      <c r="C51" s="137"/>
      <c r="D51" s="137"/>
      <c r="E51" s="138"/>
      <c r="F51" s="146">
        <v>860</v>
      </c>
      <c r="G51" s="52">
        <v>1360</v>
      </c>
      <c r="H51" s="59" t="s">
        <v>96</v>
      </c>
    </row>
    <row r="52" spans="1:8" ht="60" customHeight="1" x14ac:dyDescent="0.2">
      <c r="A52" s="27">
        <v>45223</v>
      </c>
      <c r="B52" s="139"/>
      <c r="C52" s="140"/>
      <c r="D52" s="140"/>
      <c r="E52" s="141"/>
      <c r="F52" s="146"/>
      <c r="G52" s="84"/>
      <c r="H52" s="60"/>
    </row>
    <row r="53" spans="1:8" ht="60" customHeight="1" x14ac:dyDescent="0.2">
      <c r="A53" s="166">
        <v>45224</v>
      </c>
      <c r="B53" s="26" t="s">
        <v>57</v>
      </c>
      <c r="C53" s="105" t="s">
        <v>85</v>
      </c>
      <c r="D53" s="157" t="s">
        <v>88</v>
      </c>
      <c r="E53" s="111">
        <v>860</v>
      </c>
      <c r="F53" s="146"/>
      <c r="G53" s="84"/>
      <c r="H53" s="60"/>
    </row>
    <row r="54" spans="1:8" ht="60" customHeight="1" x14ac:dyDescent="0.2">
      <c r="A54" s="121"/>
      <c r="B54" s="25" t="s">
        <v>77</v>
      </c>
      <c r="C54" s="105"/>
      <c r="D54" s="157"/>
      <c r="E54" s="111"/>
      <c r="F54" s="146"/>
      <c r="G54" s="84"/>
      <c r="H54" s="60"/>
    </row>
    <row r="55" spans="1:8" ht="60" customHeight="1" x14ac:dyDescent="0.2">
      <c r="A55" s="27">
        <v>45225</v>
      </c>
      <c r="B55" s="130" t="s">
        <v>89</v>
      </c>
      <c r="C55" s="131"/>
      <c r="D55" s="131"/>
      <c r="E55" s="132"/>
      <c r="F55" s="146"/>
      <c r="G55" s="84"/>
      <c r="H55" s="60"/>
    </row>
    <row r="56" spans="1:8" ht="60" customHeight="1" thickBot="1" x14ac:dyDescent="0.25">
      <c r="A56" s="28">
        <v>45226</v>
      </c>
      <c r="B56" s="133"/>
      <c r="C56" s="134"/>
      <c r="D56" s="134"/>
      <c r="E56" s="135"/>
      <c r="F56" s="147"/>
      <c r="G56" s="84"/>
      <c r="H56" s="60"/>
    </row>
    <row r="57" spans="1:8" ht="15.75" customHeight="1" thickBot="1" x14ac:dyDescent="0.25">
      <c r="A57" s="73">
        <v>45227</v>
      </c>
      <c r="B57" s="74"/>
      <c r="C57" s="74"/>
      <c r="D57" s="74"/>
      <c r="E57" s="74"/>
      <c r="F57" s="74"/>
      <c r="G57" s="84"/>
      <c r="H57" s="60"/>
    </row>
    <row r="58" spans="1:8" ht="15.75" customHeight="1" thickBot="1" x14ac:dyDescent="0.25">
      <c r="A58" s="73">
        <v>45228</v>
      </c>
      <c r="B58" s="74"/>
      <c r="C58" s="74"/>
      <c r="D58" s="74"/>
      <c r="E58" s="74"/>
      <c r="F58" s="74"/>
      <c r="G58" s="53"/>
      <c r="H58" s="61"/>
    </row>
    <row r="59" spans="1:8" ht="90" customHeight="1" x14ac:dyDescent="0.2">
      <c r="A59" s="19">
        <v>45229</v>
      </c>
      <c r="B59" s="142" t="s">
        <v>89</v>
      </c>
      <c r="C59" s="143"/>
      <c r="D59" s="48" t="s">
        <v>87</v>
      </c>
      <c r="E59" s="110">
        <v>500</v>
      </c>
      <c r="F59" s="50">
        <f>E59</f>
        <v>500</v>
      </c>
      <c r="G59" s="52">
        <v>500</v>
      </c>
      <c r="H59" s="56" t="s">
        <v>100</v>
      </c>
    </row>
    <row r="60" spans="1:8" ht="90" customHeight="1" thickBot="1" x14ac:dyDescent="0.25">
      <c r="A60" s="5">
        <v>45230</v>
      </c>
      <c r="B60" s="144"/>
      <c r="C60" s="145"/>
      <c r="D60" s="49"/>
      <c r="E60" s="111"/>
      <c r="F60" s="51"/>
      <c r="G60" s="53"/>
      <c r="H60" s="58"/>
    </row>
    <row r="61" spans="1:8" ht="15.75" thickBot="1" x14ac:dyDescent="0.25">
      <c r="A61" s="16"/>
      <c r="B61" s="16"/>
      <c r="C61" s="16"/>
      <c r="D61" s="16"/>
      <c r="E61" s="16"/>
      <c r="F61" s="16"/>
      <c r="G61" s="16"/>
    </row>
    <row r="62" spans="1:8" ht="30" thickBot="1" x14ac:dyDescent="0.45">
      <c r="A62" s="177" t="s">
        <v>90</v>
      </c>
      <c r="B62" s="178"/>
      <c r="C62" s="178"/>
      <c r="D62" s="178"/>
      <c r="E62" s="178"/>
      <c r="F62" s="178"/>
      <c r="G62" s="66">
        <f>G3+G27+G44+G51+G59</f>
        <v>7490</v>
      </c>
      <c r="H62" s="67"/>
    </row>
    <row r="63" spans="1:8" ht="15.75" thickBot="1" x14ac:dyDescent="0.25">
      <c r="A63" s="16"/>
      <c r="B63" s="16"/>
      <c r="C63" s="16"/>
      <c r="D63" s="16"/>
      <c r="E63" s="16"/>
      <c r="F63" s="16"/>
      <c r="G63" s="16"/>
    </row>
    <row r="64" spans="1:8" ht="30" customHeight="1" thickBot="1" x14ac:dyDescent="0.25">
      <c r="A64" s="45" t="s">
        <v>43</v>
      </c>
      <c r="B64" s="46"/>
      <c r="C64" s="46"/>
      <c r="D64" s="46"/>
      <c r="E64" s="46"/>
      <c r="F64" s="46"/>
      <c r="G64" s="46"/>
      <c r="H64" s="47"/>
    </row>
  </sheetData>
  <mergeCells count="78">
    <mergeCell ref="E12:E15"/>
    <mergeCell ref="C16:C20"/>
    <mergeCell ref="E16:E20"/>
    <mergeCell ref="A21:A24"/>
    <mergeCell ref="A1:H1"/>
    <mergeCell ref="A3:A7"/>
    <mergeCell ref="B3:B4"/>
    <mergeCell ref="D3:D7"/>
    <mergeCell ref="E3:E7"/>
    <mergeCell ref="F3:F24"/>
    <mergeCell ref="G3:G26"/>
    <mergeCell ref="H3:H26"/>
    <mergeCell ref="A12:A15"/>
    <mergeCell ref="E8:E11"/>
    <mergeCell ref="A8:A11"/>
    <mergeCell ref="D16:D20"/>
    <mergeCell ref="A16:A20"/>
    <mergeCell ref="A58:F58"/>
    <mergeCell ref="A57:F57"/>
    <mergeCell ref="E53:E54"/>
    <mergeCell ref="A53:A54"/>
    <mergeCell ref="A49:F49"/>
    <mergeCell ref="A50:F50"/>
    <mergeCell ref="B40:B41"/>
    <mergeCell ref="D40:D41"/>
    <mergeCell ref="E40:E41"/>
    <mergeCell ref="A42:F42"/>
    <mergeCell ref="A43:F43"/>
    <mergeCell ref="F44:F48"/>
    <mergeCell ref="E21:E24"/>
    <mergeCell ref="H59:H60"/>
    <mergeCell ref="A62:F62"/>
    <mergeCell ref="G62:H62"/>
    <mergeCell ref="A64:H64"/>
    <mergeCell ref="D59:D60"/>
    <mergeCell ref="E59:E60"/>
    <mergeCell ref="F59:F60"/>
    <mergeCell ref="G59:G60"/>
    <mergeCell ref="G51:G58"/>
    <mergeCell ref="G44:G50"/>
    <mergeCell ref="H44:H50"/>
    <mergeCell ref="G27:G43"/>
    <mergeCell ref="H27:H43"/>
    <mergeCell ref="A26:F26"/>
    <mergeCell ref="F27:F41"/>
    <mergeCell ref="C3:C7"/>
    <mergeCell ref="C8:C11"/>
    <mergeCell ref="C12:C15"/>
    <mergeCell ref="C21:C24"/>
    <mergeCell ref="D21:D24"/>
    <mergeCell ref="D8:D11"/>
    <mergeCell ref="D12:D15"/>
    <mergeCell ref="A25:F25"/>
    <mergeCell ref="A27:A29"/>
    <mergeCell ref="A30:A35"/>
    <mergeCell ref="A36:A38"/>
    <mergeCell ref="C27:C29"/>
    <mergeCell ref="C30:C35"/>
    <mergeCell ref="C36:C38"/>
    <mergeCell ref="A39:E39"/>
    <mergeCell ref="C40:C41"/>
    <mergeCell ref="D36:D38"/>
    <mergeCell ref="D27:D29"/>
    <mergeCell ref="D30:D35"/>
    <mergeCell ref="E27:E29"/>
    <mergeCell ref="E30:E35"/>
    <mergeCell ref="E36:E38"/>
    <mergeCell ref="A40:A41"/>
    <mergeCell ref="B44:C48"/>
    <mergeCell ref="D44:D48"/>
    <mergeCell ref="E44:E48"/>
    <mergeCell ref="C53:C54"/>
    <mergeCell ref="D53:D54"/>
    <mergeCell ref="H51:H58"/>
    <mergeCell ref="B55:E56"/>
    <mergeCell ref="B51:E52"/>
    <mergeCell ref="B59:C60"/>
    <mergeCell ref="F51:F56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F277D-79EC-4047-8252-8911DA7E621A}">
  <dimension ref="A2:E10"/>
  <sheetViews>
    <sheetView workbookViewId="0">
      <selection activeCell="B15" sqref="B15"/>
    </sheetView>
  </sheetViews>
  <sheetFormatPr defaultRowHeight="15" x14ac:dyDescent="0.2"/>
  <cols>
    <col min="1" max="1" width="10.76171875" bestFit="1" customWidth="1"/>
    <col min="2" max="2" width="38.47265625" customWidth="1"/>
    <col min="3" max="3" width="12.10546875" bestFit="1" customWidth="1"/>
    <col min="4" max="4" width="42.23828125" customWidth="1"/>
    <col min="5" max="5" width="13.31640625" bestFit="1" customWidth="1"/>
  </cols>
  <sheetData>
    <row r="2" spans="1:5" x14ac:dyDescent="0.2">
      <c r="A2" s="41" t="s">
        <v>103</v>
      </c>
      <c r="B2" s="36" t="s">
        <v>104</v>
      </c>
      <c r="C2" s="36" t="s">
        <v>106</v>
      </c>
      <c r="D2" s="31" t="s">
        <v>105</v>
      </c>
      <c r="E2" s="31" t="s">
        <v>107</v>
      </c>
    </row>
    <row r="3" spans="1:5" x14ac:dyDescent="0.2">
      <c r="A3" s="42">
        <v>45201</v>
      </c>
      <c r="B3" s="37" t="s">
        <v>102</v>
      </c>
      <c r="C3" s="38">
        <v>1530</v>
      </c>
      <c r="D3" s="32" t="s">
        <v>101</v>
      </c>
      <c r="E3" s="33">
        <v>1690</v>
      </c>
    </row>
    <row r="4" spans="1:5" x14ac:dyDescent="0.2">
      <c r="A4" s="42">
        <v>45208</v>
      </c>
      <c r="B4" s="37" t="s">
        <v>102</v>
      </c>
      <c r="C4" s="38">
        <v>1320</v>
      </c>
      <c r="D4" s="32" t="s">
        <v>101</v>
      </c>
      <c r="E4" s="33">
        <v>3440</v>
      </c>
    </row>
    <row r="5" spans="1:5" x14ac:dyDescent="0.2">
      <c r="A5" s="42">
        <v>45215</v>
      </c>
      <c r="B5" s="37" t="s">
        <v>102</v>
      </c>
      <c r="C5" s="38">
        <v>1450</v>
      </c>
      <c r="D5" s="32" t="s">
        <v>101</v>
      </c>
      <c r="E5" s="33">
        <v>500</v>
      </c>
    </row>
    <row r="6" spans="1:5" x14ac:dyDescent="0.2">
      <c r="A6" s="42">
        <v>45222</v>
      </c>
      <c r="B6" s="37" t="s">
        <v>102</v>
      </c>
      <c r="C6" s="38">
        <v>1600</v>
      </c>
      <c r="D6" s="32" t="s">
        <v>101</v>
      </c>
      <c r="E6" s="33">
        <v>1360</v>
      </c>
    </row>
    <row r="7" spans="1:5" x14ac:dyDescent="0.2">
      <c r="A7" s="43">
        <v>45229</v>
      </c>
      <c r="B7" s="39" t="s">
        <v>102</v>
      </c>
      <c r="C7" s="40">
        <v>700</v>
      </c>
      <c r="D7" s="34" t="s">
        <v>101</v>
      </c>
      <c r="E7" s="35">
        <v>500</v>
      </c>
    </row>
    <row r="8" spans="1:5" x14ac:dyDescent="0.2">
      <c r="A8" s="30"/>
      <c r="B8" s="37"/>
      <c r="C8" s="38">
        <f>SUM(C3:C7)</f>
        <v>6600</v>
      </c>
      <c r="D8" s="32"/>
      <c r="E8" s="33">
        <f>SUM(E3:E7)</f>
        <v>7490</v>
      </c>
    </row>
    <row r="10" spans="1:5" x14ac:dyDescent="0.2">
      <c r="E10" s="44">
        <f>E8+C8</f>
        <v>14090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CUSTOS E ADTOS - EQUIPE VOLANTE</vt:lpstr>
      <vt:lpstr>CUSTOS E ADTOS - SUPERVISÃO-FIL</vt:lpstr>
      <vt:lpstr>RESUMO DE ADIANTAMENTOS MÊS</vt:lpstr>
      <vt:lpstr>CUSTOS E ADTOS - EQUIPE VOLANTE!Area_de_impressao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Marcassa</dc:creator>
  <cp:lastModifiedBy>Rogerio Marcassa</cp:lastModifiedBy>
  <cp:lastPrinted>2023-09-26T15:51:46Z</cp:lastPrinted>
  <dcterms:created xsi:type="dcterms:W3CDTF">2022-07-08T14:21:04Z</dcterms:created>
  <dcterms:modified xsi:type="dcterms:W3CDTF">2023-09-26T17:10:52Z</dcterms:modified>
</cp:coreProperties>
</file>